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<sst xmlns="http://schemas.openxmlformats.org/spreadsheetml/2006/main" count="23" uniqueCount="23">
  <si>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Обоснование начальной (максимальной) цены контракта</t>
  </si>
  <si>
    <r>
      <rPr>
        <sz val="12"/>
        <rFont val="Times New Roman"/>
        <family val="1"/>
      </rPr>
      <t xml:space="preserve">Оказание услуг по передаче неисключительных прав (лицензия) на использование программы  “Контур.Экстерн” по тарифному плану “Бюджетник плюс” на 1 год  </t>
    </r>
    <r>
      <rPr>
        <sz val="12"/>
        <color rgb="FF000000"/>
        <rFont val="Times New Roman"/>
        <family val="1"/>
      </rPr>
      <t xml:space="preserve">и оказание услуг по сопровождению (технической поддержке)</t>
    </r>
    <r>
      <rPr>
        <sz val="12"/>
        <rFont val="Times New Roman"/>
        <family val="1"/>
      </rPr>
      <t xml:space="preserve">.</t>
    </r>
  </si>
  <si>
    <t xml:space="preserve">Используемый метод определения НМЦК с обоснованием: Метод сопоставимых рыночных цен (анализа рынка)</t>
  </si>
  <si>
    <t xml:space="preserve">Информация о валюте, используемой для формирования цены контракта и расчетов с поставщиком: Рубль</t>
  </si>
  <si>
    <t xml:space="preserve">№ п/п</t>
  </si>
  <si>
    <t xml:space="preserve">Наименование услуги</t>
  </si>
  <si>
    <t xml:space="preserve">Количество</t>
  </si>
  <si>
    <t xml:space="preserve">Ед.изм.</t>
  </si>
  <si>
    <t xml:space="preserve">КП №1 </t>
  </si>
  <si>
    <t xml:space="preserve">КП №2 </t>
  </si>
  <si>
    <t xml:space="preserve">КП №3 </t>
  </si>
  <si>
    <t xml:space="preserve">Средняя цена</t>
  </si>
  <si>
    <t xml:space="preserve">Минимальная цена, руб.</t>
  </si>
  <si>
    <t xml:space="preserve">Расчет НМЦК по минимальной цене, руб. </t>
  </si>
  <si>
    <t xml:space="preserve">ОКПД 2</t>
  </si>
  <si>
    <t xml:space="preserve">Ср.квад. отклон.   </t>
  </si>
  <si>
    <t xml:space="preserve">Коэф. Вариации </t>
  </si>
  <si>
    <t xml:space="preserve">Право использования программы для ЭВМ “Контур.Экстерн” по тарифному плану “Бюджетник” на 1 год, с применением встроенных в сертификат/ключевой контейнер СКЗИ “КриптоПро CSP”</t>
  </si>
  <si>
    <t xml:space="preserve">Услуги по сопровождению программы для ЭВМ "Контур.Экстерн" (техническая поддержка в виде абонентского обслуживания) по тарифному плану "Бюджетник плюс" на 1 год</t>
  </si>
  <si>
    <t xml:space="preserve">Итого:</t>
  </si>
  <si>
    <t xml:space="preserve">Заказчик в целях эффективности и экономности расходования бюджетных средств определяет Н(М)ЦК по минимальной цене на основании ст.34 Бюджетного кодекса РФ.</t>
  </si>
  <si>
    <t xml:space="preserve"> Начальная (максимальная) цена контракта :</t>
  </si>
  <si>
    <t xml:space="preserve">Специалист по закупкам________Сорогина С.Н.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</si>
</sst>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#,##0.00_р_."/>
    <numFmt numFmtId="167" formatCode="0.00"/>
    <numFmt numFmtId="168" formatCode="0%"/>
    <numFmt numFmtId="169" formatCode="0.0%"/>
  </numFmts>
  <fonts count="15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1"/>
    </font>
    <font>
      <sz val="11"/>
      <color theme="1"/>
      <name val="Times New Roman"/>
      <family val="1"/>
      <charset val="1"/>
    </font>
    <font>
      <b val="true"/>
      <sz val="11"/>
      <color theme="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1.wmf"/><Relationship Id="rId4" Type="http://schemas.openxmlformats.org/officeDocument/2006/relationships/image" Target="../media/image2.wmf"/><Relationship Id="rId5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866880</xdr:colOff>
      <xdr:row>5</xdr:row>
      <xdr:rowOff>0</xdr:rowOff>
    </xdr:from>
    <xdr:to>
      <xdr:col>5</xdr:col>
      <xdr:colOff>135000</xdr:colOff>
      <xdr:row>6</xdr:row>
      <xdr:rowOff>73800</xdr:rowOff>
    </xdr:to>
    <xdr:sp>
      <xdr:nvSpPr>
        <xdr:cNvPr id="0" name="TextBox 13"/>
        <xdr:cNvSpPr/>
      </xdr:nvSpPr>
      <xdr:spPr>
        <a:xfrm>
          <a:off x="5729760" y="1019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866880</xdr:colOff>
      <xdr:row>5</xdr:row>
      <xdr:rowOff>0</xdr:rowOff>
    </xdr:from>
    <xdr:to>
      <xdr:col>5</xdr:col>
      <xdr:colOff>135000</xdr:colOff>
      <xdr:row>6</xdr:row>
      <xdr:rowOff>73800</xdr:rowOff>
    </xdr:to>
    <xdr:sp>
      <xdr:nvSpPr>
        <xdr:cNvPr id="1" name="TextBox 14"/>
        <xdr:cNvSpPr/>
      </xdr:nvSpPr>
      <xdr:spPr>
        <a:xfrm>
          <a:off x="5729760" y="1019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866880</xdr:colOff>
      <xdr:row>5</xdr:row>
      <xdr:rowOff>0</xdr:rowOff>
    </xdr:from>
    <xdr:to>
      <xdr:col>5</xdr:col>
      <xdr:colOff>135000</xdr:colOff>
      <xdr:row>6</xdr:row>
      <xdr:rowOff>73800</xdr:rowOff>
    </xdr:to>
    <xdr:sp>
      <xdr:nvSpPr>
        <xdr:cNvPr id="2" name="TextBox 15"/>
        <xdr:cNvSpPr/>
      </xdr:nvSpPr>
      <xdr:spPr>
        <a:xfrm>
          <a:off x="5729760" y="1019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866880</xdr:colOff>
      <xdr:row>5</xdr:row>
      <xdr:rowOff>0</xdr:rowOff>
    </xdr:from>
    <xdr:to>
      <xdr:col>5</xdr:col>
      <xdr:colOff>135000</xdr:colOff>
      <xdr:row>6</xdr:row>
      <xdr:rowOff>73800</xdr:rowOff>
    </xdr:to>
    <xdr:sp>
      <xdr:nvSpPr>
        <xdr:cNvPr id="3" name="TextBox 16"/>
        <xdr:cNvSpPr/>
      </xdr:nvSpPr>
      <xdr:spPr>
        <a:xfrm>
          <a:off x="5729760" y="1019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866880</xdr:colOff>
      <xdr:row>5</xdr:row>
      <xdr:rowOff>0</xdr:rowOff>
    </xdr:from>
    <xdr:to>
      <xdr:col>5</xdr:col>
      <xdr:colOff>135000</xdr:colOff>
      <xdr:row>6</xdr:row>
      <xdr:rowOff>73800</xdr:rowOff>
    </xdr:to>
    <xdr:sp>
      <xdr:nvSpPr>
        <xdr:cNvPr id="4" name="TextBox 17"/>
        <xdr:cNvSpPr/>
      </xdr:nvSpPr>
      <xdr:spPr>
        <a:xfrm>
          <a:off x="5729760" y="1019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866880</xdr:colOff>
      <xdr:row>5</xdr:row>
      <xdr:rowOff>0</xdr:rowOff>
    </xdr:from>
    <xdr:to>
      <xdr:col>5</xdr:col>
      <xdr:colOff>135000</xdr:colOff>
      <xdr:row>6</xdr:row>
      <xdr:rowOff>73800</xdr:rowOff>
    </xdr:to>
    <xdr:sp>
      <xdr:nvSpPr>
        <xdr:cNvPr id="5" name="TextBox 18"/>
        <xdr:cNvSpPr/>
      </xdr:nvSpPr>
      <xdr:spPr>
        <a:xfrm>
          <a:off x="5729760" y="1019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866880</xdr:colOff>
      <xdr:row>5</xdr:row>
      <xdr:rowOff>0</xdr:rowOff>
    </xdr:from>
    <xdr:to>
      <xdr:col>5</xdr:col>
      <xdr:colOff>135000</xdr:colOff>
      <xdr:row>6</xdr:row>
      <xdr:rowOff>73800</xdr:rowOff>
    </xdr:to>
    <xdr:sp>
      <xdr:nvSpPr>
        <xdr:cNvPr id="6" name="TextBox 19"/>
        <xdr:cNvSpPr/>
      </xdr:nvSpPr>
      <xdr:spPr>
        <a:xfrm>
          <a:off x="5729760" y="1019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866880</xdr:colOff>
      <xdr:row>5</xdr:row>
      <xdr:rowOff>0</xdr:rowOff>
    </xdr:from>
    <xdr:to>
      <xdr:col>5</xdr:col>
      <xdr:colOff>135000</xdr:colOff>
      <xdr:row>6</xdr:row>
      <xdr:rowOff>73800</xdr:rowOff>
    </xdr:to>
    <xdr:sp>
      <xdr:nvSpPr>
        <xdr:cNvPr id="7" name="TextBox 20"/>
        <xdr:cNvSpPr/>
      </xdr:nvSpPr>
      <xdr:spPr>
        <a:xfrm>
          <a:off x="5729760" y="1019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866880</xdr:colOff>
      <xdr:row>5</xdr:row>
      <xdr:rowOff>0</xdr:rowOff>
    </xdr:from>
    <xdr:to>
      <xdr:col>5</xdr:col>
      <xdr:colOff>135000</xdr:colOff>
      <xdr:row>6</xdr:row>
      <xdr:rowOff>73800</xdr:rowOff>
    </xdr:to>
    <xdr:sp>
      <xdr:nvSpPr>
        <xdr:cNvPr id="8" name="TextBox 21"/>
        <xdr:cNvSpPr/>
      </xdr:nvSpPr>
      <xdr:spPr>
        <a:xfrm>
          <a:off x="5729760" y="1019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866880</xdr:colOff>
      <xdr:row>5</xdr:row>
      <xdr:rowOff>0</xdr:rowOff>
    </xdr:from>
    <xdr:to>
      <xdr:col>5</xdr:col>
      <xdr:colOff>135000</xdr:colOff>
      <xdr:row>6</xdr:row>
      <xdr:rowOff>73800</xdr:rowOff>
    </xdr:to>
    <xdr:sp>
      <xdr:nvSpPr>
        <xdr:cNvPr id="9" name="TextBox 22"/>
        <xdr:cNvSpPr/>
      </xdr:nvSpPr>
      <xdr:spPr>
        <a:xfrm>
          <a:off x="5729760" y="1019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866880</xdr:colOff>
      <xdr:row>5</xdr:row>
      <xdr:rowOff>0</xdr:rowOff>
    </xdr:from>
    <xdr:to>
      <xdr:col>5</xdr:col>
      <xdr:colOff>135000</xdr:colOff>
      <xdr:row>6</xdr:row>
      <xdr:rowOff>73800</xdr:rowOff>
    </xdr:to>
    <xdr:sp>
      <xdr:nvSpPr>
        <xdr:cNvPr id="10" name="TextBox 23"/>
        <xdr:cNvSpPr/>
      </xdr:nvSpPr>
      <xdr:spPr>
        <a:xfrm>
          <a:off x="5729760" y="1019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866880</xdr:colOff>
      <xdr:row>5</xdr:row>
      <xdr:rowOff>0</xdr:rowOff>
    </xdr:from>
    <xdr:to>
      <xdr:col>5</xdr:col>
      <xdr:colOff>135000</xdr:colOff>
      <xdr:row>6</xdr:row>
      <xdr:rowOff>73800</xdr:rowOff>
    </xdr:to>
    <xdr:sp>
      <xdr:nvSpPr>
        <xdr:cNvPr id="11" name="TextBox 24"/>
        <xdr:cNvSpPr/>
      </xdr:nvSpPr>
      <xdr:spPr>
        <a:xfrm>
          <a:off x="5729760" y="1019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76320</xdr:colOff>
      <xdr:row>6</xdr:row>
      <xdr:rowOff>228600</xdr:rowOff>
    </xdr:from>
    <xdr:to>
      <xdr:col>11</xdr:col>
      <xdr:colOff>609480</xdr:colOff>
      <xdr:row>6</xdr:row>
      <xdr:rowOff>228600</xdr:rowOff>
    </xdr:to>
    <xdr:pic>
      <xdr:nvPicPr>
        <xdr:cNvPr id="12" name="Рисунок 25" descr=""/>
        <xdr:cNvPicPr/>
      </xdr:nvPicPr>
      <xdr:blipFill>
        <a:blip r:embed="rId1"/>
        <a:stretch/>
      </xdr:blipFill>
      <xdr:spPr>
        <a:xfrm>
          <a:off x="11795400" y="1438200"/>
          <a:ext cx="533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66600</xdr:colOff>
      <xdr:row>6</xdr:row>
      <xdr:rowOff>438120</xdr:rowOff>
    </xdr:from>
    <xdr:to>
      <xdr:col>12</xdr:col>
      <xdr:colOff>609120</xdr:colOff>
      <xdr:row>6</xdr:row>
      <xdr:rowOff>438120</xdr:rowOff>
    </xdr:to>
    <xdr:pic>
      <xdr:nvPicPr>
        <xdr:cNvPr id="13" name="Рисунок 26" descr=""/>
        <xdr:cNvPicPr/>
      </xdr:nvPicPr>
      <xdr:blipFill>
        <a:blip r:embed="rId2"/>
        <a:stretch/>
      </xdr:blipFill>
      <xdr:spPr>
        <a:xfrm>
          <a:off x="12772440" y="1647720"/>
          <a:ext cx="54252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twoCell">
    <xdr:from>
      <xdr:col>11</xdr:col>
      <xdr:colOff>57240</xdr:colOff>
      <xdr:row>6</xdr:row>
      <xdr:rowOff>438480</xdr:rowOff>
    </xdr:from>
    <xdr:to>
      <xdr:col>11</xdr:col>
      <xdr:colOff>771120</xdr:colOff>
      <xdr:row>7</xdr:row>
      <xdr:rowOff>47160</xdr:rowOff>
    </xdr:to>
    <xdr:pic>
      <xdr:nvPicPr>
        <xdr:cNvPr id="14" name="Рисунок 27" descr=""/>
        <xdr:cNvPicPr/>
      </xdr:nvPicPr>
      <xdr:blipFill>
        <a:blip r:embed="rId3"/>
        <a:stretch/>
      </xdr:blipFill>
      <xdr:spPr>
        <a:xfrm>
          <a:off x="11776320" y="1648080"/>
          <a:ext cx="713880" cy="342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66600</xdr:colOff>
      <xdr:row>6</xdr:row>
      <xdr:rowOff>504720</xdr:rowOff>
    </xdr:from>
    <xdr:to>
      <xdr:col>12</xdr:col>
      <xdr:colOff>609120</xdr:colOff>
      <xdr:row>6</xdr:row>
      <xdr:rowOff>504720</xdr:rowOff>
    </xdr:to>
    <xdr:pic>
      <xdr:nvPicPr>
        <xdr:cNvPr id="15" name="Рисунок 28" descr=""/>
        <xdr:cNvPicPr/>
      </xdr:nvPicPr>
      <xdr:blipFill>
        <a:blip r:embed="rId4"/>
        <a:stretch/>
      </xdr:blipFill>
      <xdr:spPr>
        <a:xfrm>
          <a:off x="12772440" y="1714320"/>
          <a:ext cx="54252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twoCell">
    <xdr:from>
      <xdr:col>12</xdr:col>
      <xdr:colOff>114480</xdr:colOff>
      <xdr:row>6</xdr:row>
      <xdr:rowOff>399960</xdr:rowOff>
    </xdr:from>
    <xdr:to>
      <xdr:col>12</xdr:col>
      <xdr:colOff>847440</xdr:colOff>
      <xdr:row>6</xdr:row>
      <xdr:rowOff>732960</xdr:rowOff>
    </xdr:to>
    <xdr:pic>
      <xdr:nvPicPr>
        <xdr:cNvPr id="16" name="Рисунок 29" descr=""/>
        <xdr:cNvPicPr/>
      </xdr:nvPicPr>
      <xdr:blipFill>
        <a:blip r:embed="rId5"/>
        <a:stretch/>
      </xdr:blipFill>
      <xdr:spPr>
        <a:xfrm>
          <a:off x="12820320" y="1609560"/>
          <a:ext cx="732960" cy="33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866880</xdr:colOff>
      <xdr:row>11</xdr:row>
      <xdr:rowOff>97200</xdr:rowOff>
    </xdr:from>
    <xdr:to>
      <xdr:col>5</xdr:col>
      <xdr:colOff>135000</xdr:colOff>
      <xdr:row>12</xdr:row>
      <xdr:rowOff>171000</xdr:rowOff>
    </xdr:to>
    <xdr:sp>
      <xdr:nvSpPr>
        <xdr:cNvPr id="17" name="TextBox 30"/>
        <xdr:cNvSpPr/>
      </xdr:nvSpPr>
      <xdr:spPr>
        <a:xfrm>
          <a:off x="5729760" y="38235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866880</xdr:colOff>
      <xdr:row>11</xdr:row>
      <xdr:rowOff>97200</xdr:rowOff>
    </xdr:from>
    <xdr:to>
      <xdr:col>5</xdr:col>
      <xdr:colOff>135000</xdr:colOff>
      <xdr:row>12</xdr:row>
      <xdr:rowOff>171000</xdr:rowOff>
    </xdr:to>
    <xdr:sp>
      <xdr:nvSpPr>
        <xdr:cNvPr id="18" name="TextBox 31"/>
        <xdr:cNvSpPr/>
      </xdr:nvSpPr>
      <xdr:spPr>
        <a:xfrm>
          <a:off x="5729760" y="38235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866880</xdr:colOff>
      <xdr:row>11</xdr:row>
      <xdr:rowOff>97200</xdr:rowOff>
    </xdr:from>
    <xdr:to>
      <xdr:col>5</xdr:col>
      <xdr:colOff>135000</xdr:colOff>
      <xdr:row>12</xdr:row>
      <xdr:rowOff>171000</xdr:rowOff>
    </xdr:to>
    <xdr:sp>
      <xdr:nvSpPr>
        <xdr:cNvPr id="19" name="TextBox 32"/>
        <xdr:cNvSpPr/>
      </xdr:nvSpPr>
      <xdr:spPr>
        <a:xfrm>
          <a:off x="5729760" y="38235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866880</xdr:colOff>
      <xdr:row>11</xdr:row>
      <xdr:rowOff>97200</xdr:rowOff>
    </xdr:from>
    <xdr:to>
      <xdr:col>5</xdr:col>
      <xdr:colOff>135000</xdr:colOff>
      <xdr:row>12</xdr:row>
      <xdr:rowOff>171000</xdr:rowOff>
    </xdr:to>
    <xdr:sp>
      <xdr:nvSpPr>
        <xdr:cNvPr id="20" name="TextBox 33"/>
        <xdr:cNvSpPr/>
      </xdr:nvSpPr>
      <xdr:spPr>
        <a:xfrm>
          <a:off x="5729760" y="38235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866880</xdr:colOff>
      <xdr:row>11</xdr:row>
      <xdr:rowOff>97200</xdr:rowOff>
    </xdr:from>
    <xdr:to>
      <xdr:col>5</xdr:col>
      <xdr:colOff>135000</xdr:colOff>
      <xdr:row>12</xdr:row>
      <xdr:rowOff>171000</xdr:rowOff>
    </xdr:to>
    <xdr:sp>
      <xdr:nvSpPr>
        <xdr:cNvPr id="21" name="TextBox 34"/>
        <xdr:cNvSpPr/>
      </xdr:nvSpPr>
      <xdr:spPr>
        <a:xfrm>
          <a:off x="5729760" y="38235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866880</xdr:colOff>
      <xdr:row>11</xdr:row>
      <xdr:rowOff>97200</xdr:rowOff>
    </xdr:from>
    <xdr:to>
      <xdr:col>5</xdr:col>
      <xdr:colOff>135000</xdr:colOff>
      <xdr:row>12</xdr:row>
      <xdr:rowOff>171000</xdr:rowOff>
    </xdr:to>
    <xdr:sp>
      <xdr:nvSpPr>
        <xdr:cNvPr id="22" name="TextBox 35"/>
        <xdr:cNvSpPr/>
      </xdr:nvSpPr>
      <xdr:spPr>
        <a:xfrm>
          <a:off x="5729760" y="38235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866880</xdr:colOff>
      <xdr:row>11</xdr:row>
      <xdr:rowOff>97200</xdr:rowOff>
    </xdr:from>
    <xdr:to>
      <xdr:col>5</xdr:col>
      <xdr:colOff>135000</xdr:colOff>
      <xdr:row>12</xdr:row>
      <xdr:rowOff>171000</xdr:rowOff>
    </xdr:to>
    <xdr:sp>
      <xdr:nvSpPr>
        <xdr:cNvPr id="23" name="TextBox 36"/>
        <xdr:cNvSpPr/>
      </xdr:nvSpPr>
      <xdr:spPr>
        <a:xfrm>
          <a:off x="5729760" y="38235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866880</xdr:colOff>
      <xdr:row>11</xdr:row>
      <xdr:rowOff>97200</xdr:rowOff>
    </xdr:from>
    <xdr:to>
      <xdr:col>5</xdr:col>
      <xdr:colOff>135000</xdr:colOff>
      <xdr:row>12</xdr:row>
      <xdr:rowOff>171000</xdr:rowOff>
    </xdr:to>
    <xdr:sp>
      <xdr:nvSpPr>
        <xdr:cNvPr id="24" name="TextBox 37"/>
        <xdr:cNvSpPr/>
      </xdr:nvSpPr>
      <xdr:spPr>
        <a:xfrm>
          <a:off x="5729760" y="38235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866880</xdr:colOff>
      <xdr:row>11</xdr:row>
      <xdr:rowOff>97200</xdr:rowOff>
    </xdr:from>
    <xdr:to>
      <xdr:col>5</xdr:col>
      <xdr:colOff>135000</xdr:colOff>
      <xdr:row>12</xdr:row>
      <xdr:rowOff>171000</xdr:rowOff>
    </xdr:to>
    <xdr:sp>
      <xdr:nvSpPr>
        <xdr:cNvPr id="25" name="TextBox 38"/>
        <xdr:cNvSpPr/>
      </xdr:nvSpPr>
      <xdr:spPr>
        <a:xfrm>
          <a:off x="5729760" y="38235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866880</xdr:colOff>
      <xdr:row>11</xdr:row>
      <xdr:rowOff>97200</xdr:rowOff>
    </xdr:from>
    <xdr:to>
      <xdr:col>5</xdr:col>
      <xdr:colOff>135000</xdr:colOff>
      <xdr:row>12</xdr:row>
      <xdr:rowOff>171000</xdr:rowOff>
    </xdr:to>
    <xdr:sp>
      <xdr:nvSpPr>
        <xdr:cNvPr id="26" name="TextBox 39"/>
        <xdr:cNvSpPr/>
      </xdr:nvSpPr>
      <xdr:spPr>
        <a:xfrm>
          <a:off x="5729760" y="38235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866880</xdr:colOff>
      <xdr:row>11</xdr:row>
      <xdr:rowOff>97200</xdr:rowOff>
    </xdr:from>
    <xdr:to>
      <xdr:col>5</xdr:col>
      <xdr:colOff>135000</xdr:colOff>
      <xdr:row>12</xdr:row>
      <xdr:rowOff>171000</xdr:rowOff>
    </xdr:to>
    <xdr:sp>
      <xdr:nvSpPr>
        <xdr:cNvPr id="27" name="TextBox 40"/>
        <xdr:cNvSpPr/>
      </xdr:nvSpPr>
      <xdr:spPr>
        <a:xfrm>
          <a:off x="5729760" y="38235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866880</xdr:colOff>
      <xdr:row>11</xdr:row>
      <xdr:rowOff>97200</xdr:rowOff>
    </xdr:from>
    <xdr:to>
      <xdr:col>5</xdr:col>
      <xdr:colOff>135000</xdr:colOff>
      <xdr:row>12</xdr:row>
      <xdr:rowOff>171000</xdr:rowOff>
    </xdr:to>
    <xdr:sp>
      <xdr:nvSpPr>
        <xdr:cNvPr id="28" name="TextBox 41"/>
        <xdr:cNvSpPr/>
      </xdr:nvSpPr>
      <xdr:spPr>
        <a:xfrm>
          <a:off x="5729760" y="38235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1" activeCellId="0" sqref="K2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.71"/>
    <col collapsed="false" customWidth="true" hidden="false" outlineLevel="0" max="2" min="2" style="1" width="44.85"/>
    <col collapsed="false" customWidth="true" hidden="false" outlineLevel="0" max="3" min="3" style="0" width="9.57"/>
    <col collapsed="false" customWidth="true" hidden="false" outlineLevel="0" max="4" min="4" style="1" width="7.86"/>
    <col collapsed="false" customWidth="true" hidden="false" outlineLevel="0" max="5" min="5" style="1" width="13"/>
    <col collapsed="false" customWidth="true" hidden="false" outlineLevel="0" max="6" min="6" style="1" width="12.57"/>
    <col collapsed="false" customWidth="true" hidden="false" outlineLevel="0" max="7" min="7" style="0" width="12.42"/>
    <col collapsed="false" customWidth="true" hidden="false" outlineLevel="0" max="8" min="8" style="0" width="11"/>
    <col collapsed="false" customWidth="true" hidden="false" outlineLevel="0" max="9" min="9" style="0" width="14.14"/>
    <col collapsed="false" customWidth="true" hidden="false" outlineLevel="0" max="10" min="10" style="0" width="20.57"/>
    <col collapsed="false" customWidth="true" hidden="false" outlineLevel="0" max="11" min="11" style="0" width="13.57"/>
    <col collapsed="false" customWidth="true" hidden="false" outlineLevel="0" max="12" min="12" style="0" width="14"/>
    <col collapsed="false" customWidth="true" hidden="false" outlineLevel="0" max="13" min="13" style="0" width="14.57"/>
  </cols>
  <sheetData>
    <row r="1" customFormat="false" ht="15" hidden="false" customHeight="false" outlineLevel="0" collapsed="false">
      <c r="A1" s="2"/>
      <c r="B1" s="2"/>
      <c r="C1" s="3"/>
      <c r="D1" s="2"/>
      <c r="E1" s="2"/>
      <c r="F1" s="2"/>
      <c r="G1" s="3"/>
      <c r="H1" s="3"/>
      <c r="I1" s="3"/>
      <c r="J1" s="3"/>
      <c r="K1" s="3"/>
      <c r="L1" s="3"/>
      <c r="M1" s="3"/>
    </row>
    <row r="2" customFormat="false" ht="15" hidden="false" customHeight="fals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false" ht="16.5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="7" customFormat="true" ht="18.75" hidden="false" customHeight="true" outlineLevel="0" collapsed="false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</row>
    <row r="5" s="7" customFormat="true" ht="15" hidden="false" customHeight="false" outlineLevel="0" collapsed="false">
      <c r="A5" s="8" t="s">
        <v>3</v>
      </c>
      <c r="B5" s="8"/>
      <c r="C5" s="8"/>
      <c r="D5" s="8"/>
      <c r="E5" s="8"/>
      <c r="F5" s="8"/>
      <c r="G5" s="8"/>
      <c r="H5" s="8"/>
      <c r="I5" s="9"/>
      <c r="J5" s="10"/>
      <c r="K5" s="11"/>
      <c r="L5" s="11"/>
      <c r="M5" s="11"/>
    </row>
    <row r="7" customFormat="false" ht="57.75" hidden="false" customHeight="true" outlineLevel="0" collapsed="false">
      <c r="A7" s="12" t="s">
        <v>4</v>
      </c>
      <c r="B7" s="12" t="s">
        <v>5</v>
      </c>
      <c r="C7" s="12" t="s">
        <v>6</v>
      </c>
      <c r="D7" s="12" t="s">
        <v>7</v>
      </c>
      <c r="E7" s="13" t="s">
        <v>8</v>
      </c>
      <c r="F7" s="13" t="s">
        <v>9</v>
      </c>
      <c r="G7" s="13" t="s">
        <v>10</v>
      </c>
      <c r="H7" s="14" t="s">
        <v>11</v>
      </c>
      <c r="I7" s="15" t="s">
        <v>12</v>
      </c>
      <c r="J7" s="16" t="s">
        <v>13</v>
      </c>
      <c r="K7" s="12" t="s">
        <v>14</v>
      </c>
      <c r="L7" s="17" t="s">
        <v>15</v>
      </c>
      <c r="M7" s="17" t="s">
        <v>16</v>
      </c>
    </row>
    <row r="8" s="27" customFormat="true" ht="61.15" hidden="false" customHeight="false" outlineLevel="0" collapsed="false">
      <c r="A8" s="18" t="n">
        <v>1</v>
      </c>
      <c r="B8" s="19" t="s">
        <v>17</v>
      </c>
      <c r="C8" s="20" t="n">
        <v>1</v>
      </c>
      <c r="D8" s="21"/>
      <c r="E8" s="21" t="n">
        <v>10861.05</v>
      </c>
      <c r="F8" s="21" t="n">
        <v>12272.99</v>
      </c>
      <c r="G8" s="21" t="n">
        <v>12490.21</v>
      </c>
      <c r="H8" s="22" t="n">
        <f aca="false">ROUND(AVERAGE(E8:G8),2)</f>
        <v>11874.75</v>
      </c>
      <c r="I8" s="22" t="n">
        <f aca="false">MIN(E8:G8)</f>
        <v>10861.05</v>
      </c>
      <c r="J8" s="23" t="n">
        <f aca="false">I8*C8</f>
        <v>10861.05</v>
      </c>
      <c r="K8" s="24"/>
      <c r="L8" s="25" t="n">
        <f aca="false">STDEV(E8:G8)</f>
        <v>884.582895832833</v>
      </c>
      <c r="M8" s="26" t="n">
        <f aca="false">L8/H8</f>
        <v>0.074492759496649</v>
      </c>
    </row>
    <row r="9" s="27" customFormat="true" ht="49.25" hidden="false" customHeight="false" outlineLevel="0" collapsed="false">
      <c r="A9" s="18" t="n">
        <v>2</v>
      </c>
      <c r="B9" s="19" t="s">
        <v>18</v>
      </c>
      <c r="C9" s="20" t="n">
        <v>1</v>
      </c>
      <c r="D9" s="21"/>
      <c r="E9" s="21" t="n">
        <v>3312.63</v>
      </c>
      <c r="F9" s="21" t="n">
        <v>3743.28</v>
      </c>
      <c r="G9" s="21" t="n">
        <v>3809.52</v>
      </c>
      <c r="H9" s="22" t="n">
        <f aca="false">ROUND(AVERAGE(E9:G9),2)</f>
        <v>3621.81</v>
      </c>
      <c r="I9" s="22" t="n">
        <f aca="false">MIN(E9:G9)</f>
        <v>3312.63</v>
      </c>
      <c r="J9" s="23" t="n">
        <f aca="false">I9*C9</f>
        <v>3312.63</v>
      </c>
      <c r="K9" s="24"/>
      <c r="L9" s="25" t="n">
        <f aca="false">STDEV(E9:G9)</f>
        <v>269.798329683488</v>
      </c>
      <c r="M9" s="26" t="n">
        <f aca="false">L9/H9</f>
        <v>0.0744926789874366</v>
      </c>
    </row>
    <row r="10" s="27" customFormat="true" ht="15" hidden="false" customHeight="false" outlineLevel="0" collapsed="false">
      <c r="A10" s="18"/>
      <c r="B10" s="28" t="s">
        <v>19</v>
      </c>
      <c r="C10" s="20"/>
      <c r="D10" s="21"/>
      <c r="E10" s="21"/>
      <c r="F10" s="21"/>
      <c r="G10" s="21"/>
      <c r="H10" s="22" t="n">
        <f aca="false">SUM(H8:H9)</f>
        <v>15496.56</v>
      </c>
      <c r="I10" s="22" t="n">
        <f aca="false">SUM(I8:I9)</f>
        <v>14173.68</v>
      </c>
      <c r="J10" s="23" t="n">
        <f aca="false">SUM(J8:J9)</f>
        <v>14173.68</v>
      </c>
      <c r="K10" s="24"/>
      <c r="L10" s="25"/>
      <c r="M10" s="26"/>
    </row>
    <row r="13" customFormat="false" ht="15" hidden="false" customHeight="false" outlineLevel="0" collapsed="false">
      <c r="B13" s="29" t="s">
        <v>20</v>
      </c>
    </row>
    <row r="14" customFormat="false" ht="15" hidden="false" customHeight="false" outlineLevel="0" collapsed="false">
      <c r="B14" s="1" t="s">
        <v>21</v>
      </c>
      <c r="C14" s="0" t="n">
        <v>14173.68</v>
      </c>
    </row>
    <row r="16" customFormat="false" ht="15" hidden="false" customHeight="false" outlineLevel="0" collapsed="false">
      <c r="B16" s="1" t="s">
        <v>22</v>
      </c>
    </row>
    <row r="1048576" customFormat="false" ht="12.8" hidden="false" customHeight="false" outlineLevel="0" collapsed="false"/>
  </sheetData>
  <mergeCells count="4">
    <mergeCell ref="A2:M2"/>
    <mergeCell ref="A3:M3"/>
    <mergeCell ref="A4:J4"/>
    <mergeCell ref="A5:H5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LibreOffice/24.8.7.2$Linux_X86_64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2022-02-14T07:55:29Z</dcterms:created>
  <dc:creator>antonova</dc:creator>
  <dc:description/>
  <dc:language>ru-RU</dc:language>
  <cp:lastModifiedBy/>
  <cp:lastPrinted>2024-12-16T08:28:19Z</cp:lastPrinted>
  <dcterms:modified xsi:type="dcterms:W3CDTF">2026-06-30T11:24:45Z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