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1" hidden="1">Лист2!$A$1:$A$12</definedName>
    <definedName name="_xlnm.Print_Area" localSheetId="0">Лист1!$A$2:$K$26</definedName>
  </definedNames>
  <calcPr calcId="125725" refMode="R1C1"/>
</workbook>
</file>

<file path=xl/calcChain.xml><?xml version="1.0" encoding="utf-8"?>
<calcChain xmlns="http://schemas.openxmlformats.org/spreadsheetml/2006/main">
  <c r="I18" i="1"/>
  <c r="I19"/>
  <c r="I17"/>
  <c r="H33"/>
  <c r="H34"/>
  <c r="G33"/>
  <c r="G34"/>
  <c r="F33"/>
  <c r="F34"/>
  <c r="H32"/>
  <c r="G32"/>
  <c r="F32"/>
  <c r="J19"/>
  <c r="K19" s="1"/>
  <c r="J18"/>
  <c r="K18" s="1"/>
  <c r="F35" l="1"/>
  <c r="H35"/>
  <c r="I20"/>
  <c r="G35"/>
  <c r="I15" i="2"/>
  <c r="I2"/>
  <c r="I3"/>
  <c r="I4"/>
  <c r="I5"/>
  <c r="I6"/>
  <c r="I7"/>
  <c r="I8"/>
  <c r="I9"/>
  <c r="I10"/>
  <c r="I11"/>
  <c r="I12"/>
  <c r="I13"/>
  <c r="I14"/>
  <c r="H15"/>
  <c r="H2"/>
  <c r="H3"/>
  <c r="H4"/>
  <c r="H5"/>
  <c r="H6"/>
  <c r="H7"/>
  <c r="H8"/>
  <c r="H9"/>
  <c r="H10"/>
  <c r="H11"/>
  <c r="H12"/>
  <c r="H13"/>
  <c r="H14"/>
  <c r="G15"/>
  <c r="G2"/>
  <c r="G3"/>
  <c r="G4"/>
  <c r="G5"/>
  <c r="G6"/>
  <c r="G7"/>
  <c r="G8"/>
  <c r="G9"/>
  <c r="G10"/>
  <c r="G11"/>
  <c r="G12"/>
  <c r="G13"/>
  <c r="G14"/>
  <c r="I1"/>
  <c r="H1"/>
  <c r="G1"/>
  <c r="J17" i="1" l="1"/>
  <c r="K17" s="1"/>
</calcChain>
</file>

<file path=xl/sharedStrings.xml><?xml version="1.0" encoding="utf-8"?>
<sst xmlns="http://schemas.openxmlformats.org/spreadsheetml/2006/main" count="41" uniqueCount="37">
  <si>
    <t>Начальная (максимальная) цена контракта вычисляется по формуле:</t>
  </si>
  <si>
    <t>V</t>
  </si>
  <si>
    <t>n</t>
  </si>
  <si>
    <r>
      <t>i= 1</t>
    </r>
    <r>
      <rPr>
        <vertAlign val="superscript"/>
        <sz val="10"/>
        <rFont val="Times New Roman"/>
        <family val="1"/>
        <charset val="204"/>
      </rPr>
      <t>Цi</t>
    </r>
  </si>
  <si>
    <t xml:space="preserve">где: </t>
  </si>
  <si>
    <t xml:space="preserve">v - количество (объем) закупаемого товара (работы, услуги); </t>
  </si>
  <si>
    <t xml:space="preserve">n - количество значений, используемых в расчете; </t>
  </si>
  <si>
    <t xml:space="preserve">i - номер источника ценовой информации; </t>
  </si>
  <si>
    <t>цi - цена единицы товара, работы, услуги, представленная в источнике с номером i</t>
  </si>
  <si>
    <t>ФКУ ИК-28 ГУФСИН России по Пермскому краю</t>
  </si>
  <si>
    <t>Условия контракта</t>
  </si>
  <si>
    <t>НМЦК рын.</t>
  </si>
  <si>
    <t>Среднеквадрат.</t>
  </si>
  <si>
    <t>Коэфицент</t>
  </si>
  <si>
    <t>№ заказа (№ лота)</t>
  </si>
  <si>
    <t>Наименование предмета контракта</t>
  </si>
  <si>
    <t>Ед. измерения</t>
  </si>
  <si>
    <t>Количество (объем)</t>
  </si>
  <si>
    <t xml:space="preserve">    отклонение</t>
  </si>
  <si>
    <t>вариации</t>
  </si>
  <si>
    <t>( %)</t>
  </si>
  <si>
    <t>Сотрудник контрактной службы</t>
  </si>
  <si>
    <t xml:space="preserve"> средняя цена</t>
  </si>
  <si>
    <r>
      <t>НМЦК</t>
    </r>
    <r>
      <rPr>
        <vertAlign val="superscript"/>
        <sz val="10"/>
        <rFont val="Times New Roman"/>
        <family val="1"/>
        <charset val="204"/>
      </rPr>
      <t>рын</t>
    </r>
    <r>
      <rPr>
        <sz val="10"/>
        <rFont val="Times New Roman"/>
        <family val="1"/>
        <charset val="204"/>
      </rPr>
      <t>=</t>
    </r>
  </si>
  <si>
    <t xml:space="preserve">В соответствии со статьей 22 п.6 Федерального закона от 5 апреля 2013 г. № 44-ФЗ «О контрактной системе в сфере закупок товаров, работ, услуг для обеспечения государственных и муниципальных нужд» начальная (максимальная) цена контракта определена Методом сопоставимых рыночных цен (анализа рынка). (Приказ Минэкономразвития России от 02.10.2013 № 567) </t>
  </si>
  <si>
    <t xml:space="preserve">                              ОБОСНОВАНИЕ   ЦЕНЫ КОНТРАКТА                                                                                        </t>
  </si>
  <si>
    <t>шт</t>
  </si>
  <si>
    <t>"_____"_____________2026 г.</t>
  </si>
  <si>
    <t>Исп.:</t>
  </si>
  <si>
    <t>Е.П. Тарасова</t>
  </si>
  <si>
    <t xml:space="preserve">Датчик температурный  49015420
ОКПД2: 27.51.30.000 
(Части бытовых электрических приборов)
</t>
  </si>
  <si>
    <t xml:space="preserve">Ремень приводной поликлиновой 1252J5; J555  
ОКПД2: 27.51.30.000 
(Части бытовых электрических приборов)
</t>
  </si>
  <si>
    <t xml:space="preserve">Ремень приводной поликлиновой 5EPJ 1208, V 12527  
ОКПД2: 27.51.30.000 
(Части бытовых электрических приборов)
</t>
  </si>
  <si>
    <r>
      <t xml:space="preserve">Исходя из вышеизложенного, цена предложенная Поставщиком № 1 является наименьшей. Целесообразно заключить Государственный контракт на сумму - </t>
    </r>
    <r>
      <rPr>
        <b/>
        <sz val="10"/>
        <rFont val="Times New Roman"/>
        <family val="1"/>
        <charset val="204"/>
      </rPr>
      <t>2500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(Две тысячи пятьсот) рублей 00 копеек</t>
    </r>
    <r>
      <rPr>
        <sz val="10"/>
        <rFont val="Times New Roman"/>
        <family val="1"/>
        <charset val="204"/>
      </rPr>
      <t xml:space="preserve"> с Поставщиком № 1.          </t>
    </r>
  </si>
  <si>
    <t>1 поставщик Вх. 501 э от 04.08.2026</t>
  </si>
  <si>
    <t>2 поставщик Вх.  502 э от 04.08.2026</t>
  </si>
  <si>
    <t>3 поставщик Вх. 503 э от 04.08.2026</t>
  </si>
</sst>
</file>

<file path=xl/styles.xml><?xml version="1.0" encoding="utf-8"?>
<styleSheet xmlns="http://schemas.openxmlformats.org/spreadsheetml/2006/main">
  <numFmts count="1">
    <numFmt numFmtId="164" formatCode="0.0%"/>
  </numFmts>
  <fonts count="1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vertAlign val="superscript"/>
      <sz val="10"/>
      <name val="Times New Roman"/>
      <family val="1"/>
      <charset val="204"/>
    </font>
    <font>
      <u/>
      <sz val="6"/>
      <color theme="10"/>
      <name val="Arial"/>
      <family val="2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</cellStyleXfs>
  <cellXfs count="65">
    <xf numFmtId="0" fontId="0" fillId="0" borderId="0" xfId="0"/>
    <xf numFmtId="9" fontId="2" fillId="0" borderId="0" xfId="1" applyFont="1" applyAlignment="1"/>
    <xf numFmtId="0" fontId="3" fillId="0" borderId="0" xfId="0" applyFont="1" applyAlignment="1"/>
    <xf numFmtId="0" fontId="5" fillId="0" borderId="0" xfId="0" applyFont="1"/>
    <xf numFmtId="0" fontId="3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2" xfId="0" applyFont="1" applyFill="1" applyBorder="1" applyAlignment="1"/>
    <xf numFmtId="0" fontId="0" fillId="0" borderId="3" xfId="0" applyBorder="1"/>
    <xf numFmtId="0" fontId="0" fillId="0" borderId="2" xfId="0" applyBorder="1"/>
    <xf numFmtId="0" fontId="3" fillId="0" borderId="10" xfId="0" applyFont="1" applyFill="1" applyBorder="1" applyAlignment="1">
      <alignment horizontal="center" vertical="center"/>
    </xf>
    <xf numFmtId="0" fontId="3" fillId="0" borderId="0" xfId="0" applyFont="1"/>
    <xf numFmtId="0" fontId="3" fillId="0" borderId="3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/>
    </xf>
    <xf numFmtId="0" fontId="3" fillId="0" borderId="5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2" fontId="0" fillId="0" borderId="0" xfId="0" applyNumberFormat="1"/>
    <xf numFmtId="0" fontId="8" fillId="0" borderId="7" xfId="0" applyFont="1" applyBorder="1" applyAlignment="1"/>
    <xf numFmtId="0" fontId="8" fillId="0" borderId="8" xfId="0" applyFont="1" applyBorder="1"/>
    <xf numFmtId="0" fontId="8" fillId="0" borderId="5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0" fillId="0" borderId="0" xfId="0" applyFill="1"/>
    <xf numFmtId="4" fontId="3" fillId="2" borderId="2" xfId="0" applyNumberFormat="1" applyFont="1" applyFill="1" applyBorder="1" applyAlignment="1">
      <alignment horizontal="center" vertical="center"/>
    </xf>
    <xf numFmtId="4" fontId="3" fillId="2" borderId="10" xfId="0" applyNumberFormat="1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>
      <alignment horizontal="center" vertical="center"/>
    </xf>
    <xf numFmtId="164" fontId="3" fillId="2" borderId="10" xfId="1" applyNumberFormat="1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9" fillId="2" borderId="8" xfId="0" applyFont="1" applyFill="1" applyBorder="1"/>
    <xf numFmtId="0" fontId="11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4" fontId="3" fillId="2" borderId="12" xfId="0" applyNumberFormat="1" applyFont="1" applyFill="1" applyBorder="1" applyAlignment="1">
      <alignment horizontal="center" vertical="center"/>
    </xf>
    <xf numFmtId="4" fontId="3" fillId="2" borderId="8" xfId="0" applyNumberFormat="1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left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4" fontId="8" fillId="2" borderId="8" xfId="0" applyNumberFormat="1" applyFont="1" applyFill="1" applyBorder="1" applyAlignment="1">
      <alignment horizontal="center" vertical="center"/>
    </xf>
    <xf numFmtId="4" fontId="8" fillId="2" borderId="2" xfId="0" applyNumberFormat="1" applyFont="1" applyFill="1" applyBorder="1" applyAlignment="1">
      <alignment horizontal="center" vertical="center"/>
    </xf>
    <xf numFmtId="0" fontId="10" fillId="2" borderId="5" xfId="2" applyFont="1" applyFill="1" applyBorder="1" applyAlignment="1" applyProtection="1">
      <alignment horizontal="center" vertical="center" wrapText="1"/>
    </xf>
    <xf numFmtId="0" fontId="10" fillId="2" borderId="8" xfId="2" applyFont="1" applyFill="1" applyBorder="1" applyAlignment="1" applyProtection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wrapText="1"/>
    </xf>
    <xf numFmtId="0" fontId="4" fillId="0" borderId="0" xfId="0" applyFont="1" applyAlignme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justify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justify"/>
    </xf>
    <xf numFmtId="0" fontId="3" fillId="0" borderId="3" xfId="0" applyFont="1" applyFill="1" applyBorder="1" applyAlignment="1">
      <alignment horizontal="center" vertical="top"/>
    </xf>
    <xf numFmtId="0" fontId="3" fillId="0" borderId="4" xfId="0" applyFont="1" applyFill="1" applyBorder="1" applyAlignment="1"/>
    <xf numFmtId="0" fontId="3" fillId="0" borderId="2" xfId="0" applyFont="1" applyFill="1" applyBorder="1" applyAlignment="1"/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</cellXfs>
  <cellStyles count="3">
    <cellStyle name="Гиперссылка" xfId="2" builtinId="8"/>
    <cellStyle name="Обычный" xfId="0" builtinId="0"/>
    <cellStyle name="Процентный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U35"/>
  <sheetViews>
    <sheetView tabSelected="1" topLeftCell="A10" workbookViewId="0">
      <selection activeCell="A21" sqref="A21:K23"/>
    </sheetView>
  </sheetViews>
  <sheetFormatPr defaultRowHeight="15"/>
  <cols>
    <col min="1" max="1" width="8.5703125" customWidth="1"/>
    <col min="2" max="2" width="36.7109375" customWidth="1"/>
    <col min="3" max="3" width="10.42578125" customWidth="1"/>
    <col min="4" max="4" width="9.28515625" bestFit="1" customWidth="1"/>
    <col min="5" max="5" width="10.85546875" customWidth="1"/>
    <col min="6" max="6" width="12" customWidth="1"/>
    <col min="7" max="7" width="12.5703125" customWidth="1"/>
    <col min="8" max="8" width="12.28515625" customWidth="1"/>
    <col min="9" max="9" width="14.140625" customWidth="1"/>
    <col min="10" max="10" width="13.28515625" customWidth="1"/>
    <col min="11" max="11" width="12.85546875" customWidth="1"/>
  </cols>
  <sheetData>
    <row r="2" spans="1:11" ht="45.75" customHeight="1">
      <c r="A2" s="1" t="s">
        <v>25</v>
      </c>
      <c r="B2" s="1"/>
      <c r="C2" s="1"/>
      <c r="D2" s="1"/>
      <c r="E2" s="1"/>
      <c r="F2" s="1"/>
      <c r="G2" s="1"/>
      <c r="H2" s="1"/>
      <c r="I2" s="46"/>
      <c r="J2" s="47"/>
      <c r="K2" s="47"/>
    </row>
    <row r="3" spans="1:11" ht="41.25" customHeight="1">
      <c r="A3" s="50" t="s">
        <v>24</v>
      </c>
      <c r="B3" s="50"/>
      <c r="C3" s="50"/>
      <c r="D3" s="50"/>
      <c r="E3" s="50"/>
      <c r="F3" s="50"/>
      <c r="G3" s="50"/>
      <c r="H3" s="50"/>
      <c r="I3" s="50"/>
      <c r="J3" s="50"/>
      <c r="K3" s="50"/>
    </row>
    <row r="4" spans="1:11">
      <c r="A4" s="48" t="s">
        <v>0</v>
      </c>
      <c r="B4" s="48"/>
      <c r="C4" s="48"/>
      <c r="D4" s="48"/>
      <c r="E4" s="48"/>
      <c r="F4" s="48"/>
      <c r="G4" s="48"/>
      <c r="H4" s="48"/>
      <c r="I4" s="2"/>
      <c r="J4" s="3"/>
      <c r="K4" s="3"/>
    </row>
    <row r="5" spans="1:11" ht="15.75" thickBot="1">
      <c r="A5" s="49" t="s">
        <v>23</v>
      </c>
      <c r="B5" s="4" t="s">
        <v>1</v>
      </c>
      <c r="C5" s="2" t="s">
        <v>2</v>
      </c>
      <c r="D5" s="2"/>
      <c r="E5" s="2"/>
      <c r="F5" s="2"/>
      <c r="G5" s="2"/>
      <c r="H5" s="2"/>
      <c r="I5" s="2"/>
      <c r="J5" s="3"/>
      <c r="K5" s="3"/>
    </row>
    <row r="6" spans="1:11" ht="15.75">
      <c r="A6" s="49"/>
      <c r="B6" s="5" t="s">
        <v>2</v>
      </c>
      <c r="C6" s="6" t="s">
        <v>3</v>
      </c>
      <c r="D6" s="2"/>
      <c r="E6" s="2"/>
      <c r="F6" s="2"/>
      <c r="G6" s="2"/>
      <c r="H6" s="2"/>
      <c r="I6" s="2"/>
      <c r="J6" s="3"/>
      <c r="K6" s="3"/>
    </row>
    <row r="7" spans="1:11">
      <c r="A7" s="45" t="s">
        <v>4</v>
      </c>
      <c r="B7" s="45"/>
      <c r="C7" s="45"/>
      <c r="D7" s="45"/>
      <c r="E7" s="45"/>
      <c r="F7" s="45"/>
      <c r="G7" s="45"/>
      <c r="H7" s="45"/>
      <c r="I7" s="2"/>
      <c r="J7" s="3"/>
      <c r="K7" s="3"/>
    </row>
    <row r="8" spans="1:11">
      <c r="A8" s="51" t="s">
        <v>5</v>
      </c>
      <c r="B8" s="51"/>
      <c r="C8" s="51"/>
      <c r="D8" s="51"/>
      <c r="E8" s="51"/>
      <c r="F8" s="51"/>
      <c r="G8" s="51"/>
      <c r="H8" s="51"/>
      <c r="I8" s="2"/>
      <c r="J8" s="3"/>
      <c r="K8" s="3"/>
    </row>
    <row r="9" spans="1:11">
      <c r="A9" s="51" t="s">
        <v>6</v>
      </c>
      <c r="B9" s="51"/>
      <c r="C9" s="51"/>
      <c r="D9" s="51"/>
      <c r="E9" s="51"/>
      <c r="F9" s="51"/>
      <c r="G9" s="51"/>
      <c r="H9" s="51"/>
      <c r="I9" s="2"/>
      <c r="J9" s="3"/>
      <c r="K9" s="3"/>
    </row>
    <row r="10" spans="1:11">
      <c r="A10" s="51" t="s">
        <v>7</v>
      </c>
      <c r="B10" s="51"/>
      <c r="C10" s="51"/>
      <c r="D10" s="51"/>
      <c r="E10" s="51"/>
      <c r="F10" s="51"/>
      <c r="G10" s="51"/>
      <c r="H10" s="51"/>
      <c r="I10" s="2"/>
      <c r="J10" s="3"/>
      <c r="K10" s="3"/>
    </row>
    <row r="11" spans="1:11">
      <c r="A11" s="51" t="s">
        <v>8</v>
      </c>
      <c r="B11" s="51"/>
      <c r="C11" s="51"/>
      <c r="D11" s="51"/>
      <c r="E11" s="51"/>
      <c r="F11" s="51"/>
      <c r="G11" s="51"/>
      <c r="H11" s="51"/>
      <c r="I11" s="2"/>
      <c r="J11" s="3"/>
      <c r="K11" s="3"/>
    </row>
    <row r="12" spans="1:11">
      <c r="A12" s="7"/>
      <c r="B12" s="52" t="s">
        <v>9</v>
      </c>
      <c r="C12" s="53"/>
      <c r="D12" s="53"/>
      <c r="E12" s="53"/>
      <c r="F12" s="53"/>
      <c r="G12" s="53"/>
      <c r="H12" s="53"/>
      <c r="I12" s="54"/>
      <c r="J12" s="8"/>
      <c r="K12" s="9"/>
    </row>
    <row r="13" spans="1:11">
      <c r="A13" s="55" t="s">
        <v>10</v>
      </c>
      <c r="B13" s="56"/>
      <c r="C13" s="56"/>
      <c r="D13" s="56"/>
      <c r="E13" s="56"/>
      <c r="F13" s="56"/>
      <c r="G13" s="56"/>
      <c r="H13" s="57"/>
      <c r="I13" s="58" t="s">
        <v>11</v>
      </c>
      <c r="J13" s="20" t="s">
        <v>12</v>
      </c>
      <c r="K13" s="20" t="s">
        <v>13</v>
      </c>
    </row>
    <row r="14" spans="1:11" ht="15" customHeight="1">
      <c r="A14" s="58" t="s">
        <v>14</v>
      </c>
      <c r="B14" s="61" t="s">
        <v>15</v>
      </c>
      <c r="C14" s="58" t="s">
        <v>16</v>
      </c>
      <c r="D14" s="58" t="s">
        <v>17</v>
      </c>
      <c r="E14" s="58" t="s">
        <v>22</v>
      </c>
      <c r="F14" s="41" t="s">
        <v>34</v>
      </c>
      <c r="G14" s="43" t="s">
        <v>35</v>
      </c>
      <c r="H14" s="43" t="s">
        <v>36</v>
      </c>
      <c r="I14" s="59"/>
      <c r="J14" s="21" t="s">
        <v>18</v>
      </c>
      <c r="K14" s="21" t="s">
        <v>19</v>
      </c>
    </row>
    <row r="15" spans="1:11" ht="48.75" customHeight="1">
      <c r="A15" s="60"/>
      <c r="B15" s="62"/>
      <c r="C15" s="60"/>
      <c r="D15" s="60"/>
      <c r="E15" s="60"/>
      <c r="F15" s="42"/>
      <c r="G15" s="44"/>
      <c r="H15" s="44"/>
      <c r="I15" s="60"/>
      <c r="J15" s="18"/>
      <c r="K15" s="19" t="s">
        <v>20</v>
      </c>
    </row>
    <row r="16" spans="1:11">
      <c r="A16" s="10">
        <v>1</v>
      </c>
      <c r="B16" s="12">
        <v>2</v>
      </c>
      <c r="C16" s="14">
        <v>3</v>
      </c>
      <c r="D16" s="14">
        <v>4</v>
      </c>
      <c r="E16" s="10">
        <v>5</v>
      </c>
      <c r="F16" s="10">
        <v>6</v>
      </c>
      <c r="G16" s="10">
        <v>7</v>
      </c>
      <c r="H16" s="10">
        <v>8</v>
      </c>
      <c r="I16" s="10">
        <v>9</v>
      </c>
      <c r="J16" s="13">
        <v>10</v>
      </c>
      <c r="K16" s="13">
        <v>11</v>
      </c>
    </row>
    <row r="17" spans="1:21" ht="39" customHeight="1">
      <c r="A17" s="15">
        <v>1</v>
      </c>
      <c r="B17" s="30" t="s">
        <v>30</v>
      </c>
      <c r="C17" s="34" t="s">
        <v>26</v>
      </c>
      <c r="D17" s="35">
        <v>1</v>
      </c>
      <c r="E17" s="23">
        <v>505</v>
      </c>
      <c r="F17" s="24">
        <v>500</v>
      </c>
      <c r="G17" s="24">
        <v>505</v>
      </c>
      <c r="H17" s="24">
        <v>510</v>
      </c>
      <c r="I17" s="23">
        <f>D17*E17</f>
        <v>505</v>
      </c>
      <c r="J17" s="25">
        <f t="shared" ref="J17" si="0">STDEV(F17,G17,H17)</f>
        <v>5</v>
      </c>
      <c r="K17" s="26">
        <f t="shared" ref="K17" si="1">J17/E17*100%</f>
        <v>9.9009900990099011E-3</v>
      </c>
      <c r="L17" s="17"/>
      <c r="M17" s="17"/>
      <c r="N17" s="17"/>
    </row>
    <row r="18" spans="1:21" ht="54" customHeight="1">
      <c r="A18" s="15">
        <v>2</v>
      </c>
      <c r="B18" s="36" t="s">
        <v>31</v>
      </c>
      <c r="C18" s="37" t="s">
        <v>26</v>
      </c>
      <c r="D18" s="38">
        <v>1</v>
      </c>
      <c r="E18" s="32">
        <v>510</v>
      </c>
      <c r="F18" s="33">
        <v>500</v>
      </c>
      <c r="G18" s="33">
        <v>510</v>
      </c>
      <c r="H18" s="33">
        <v>520</v>
      </c>
      <c r="I18" s="23">
        <f t="shared" ref="I18:I19" si="2">D18*E18</f>
        <v>510</v>
      </c>
      <c r="J18" s="25">
        <f>STDEV(F18,G18,H18)</f>
        <v>10</v>
      </c>
      <c r="K18" s="26">
        <f>J18/E18*100%</f>
        <v>1.9607843137254902E-2</v>
      </c>
      <c r="L18" s="17"/>
      <c r="M18" s="17"/>
      <c r="N18" s="17"/>
    </row>
    <row r="19" spans="1:21" ht="54" customHeight="1">
      <c r="A19" s="15">
        <v>3</v>
      </c>
      <c r="B19" s="36" t="s">
        <v>32</v>
      </c>
      <c r="C19" s="37" t="s">
        <v>26</v>
      </c>
      <c r="D19" s="38">
        <v>1</v>
      </c>
      <c r="E19" s="32">
        <v>1530</v>
      </c>
      <c r="F19" s="33">
        <v>1500</v>
      </c>
      <c r="G19" s="33">
        <v>1540</v>
      </c>
      <c r="H19" s="33">
        <v>1550</v>
      </c>
      <c r="I19" s="23">
        <f t="shared" si="2"/>
        <v>1530</v>
      </c>
      <c r="J19" s="25">
        <f>STDEV(F19,G19,H19)</f>
        <v>26.457513110645905</v>
      </c>
      <c r="K19" s="26">
        <f>J19/E19*100%</f>
        <v>1.7292492229180331E-2</v>
      </c>
      <c r="L19" s="17"/>
      <c r="M19" s="17"/>
      <c r="N19" s="17"/>
    </row>
    <row r="20" spans="1:21" ht="15" customHeight="1">
      <c r="A20" s="15"/>
      <c r="B20" s="16"/>
      <c r="C20" s="27" t="s">
        <v>11</v>
      </c>
      <c r="D20" s="28"/>
      <c r="E20" s="28"/>
      <c r="F20" s="39">
        <v>2500</v>
      </c>
      <c r="G20" s="39">
        <v>2555</v>
      </c>
      <c r="H20" s="39">
        <v>2580</v>
      </c>
      <c r="I20" s="40">
        <f>SUM(I17:I19)</f>
        <v>2545</v>
      </c>
      <c r="J20" s="29"/>
      <c r="K20" s="29"/>
    </row>
    <row r="21" spans="1:21" ht="30.75" customHeight="1">
      <c r="A21" s="63" t="s">
        <v>33</v>
      </c>
      <c r="B21" s="63"/>
      <c r="C21" s="63"/>
      <c r="D21" s="63"/>
      <c r="E21" s="63"/>
      <c r="F21" s="63"/>
      <c r="G21" s="63"/>
      <c r="H21" s="63"/>
      <c r="I21" s="63"/>
      <c r="J21" s="63"/>
      <c r="K21" s="63"/>
      <c r="U21" s="22"/>
    </row>
    <row r="22" spans="1:21" ht="9.75" customHeight="1">
      <c r="A22" s="64"/>
      <c r="B22" s="64"/>
      <c r="C22" s="64"/>
      <c r="D22" s="64"/>
      <c r="E22" s="64"/>
      <c r="F22" s="64"/>
      <c r="G22" s="64"/>
      <c r="H22" s="64"/>
      <c r="I22" s="64"/>
      <c r="J22" s="64"/>
      <c r="K22" s="64"/>
      <c r="U22" s="22"/>
    </row>
    <row r="23" spans="1:21">
      <c r="A23" s="64"/>
      <c r="B23" s="64"/>
      <c r="C23" s="64"/>
      <c r="D23" s="64"/>
      <c r="E23" s="64"/>
      <c r="F23" s="64"/>
      <c r="G23" s="64"/>
      <c r="H23" s="64"/>
      <c r="I23" s="64"/>
      <c r="J23" s="64"/>
      <c r="K23" s="64"/>
    </row>
    <row r="24" spans="1:21">
      <c r="A24" s="31" t="s">
        <v>28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</row>
    <row r="25" spans="1:21">
      <c r="A25" s="11" t="s">
        <v>21</v>
      </c>
      <c r="B25" s="11"/>
      <c r="J25" s="49" t="s">
        <v>29</v>
      </c>
      <c r="K25" s="49"/>
    </row>
    <row r="26" spans="1:21">
      <c r="A26" s="11" t="s">
        <v>27</v>
      </c>
      <c r="B26" s="11"/>
      <c r="J26" s="49"/>
      <c r="K26" s="49"/>
    </row>
    <row r="32" spans="1:21">
      <c r="A32" s="35">
        <v>1</v>
      </c>
      <c r="B32" s="23">
        <v>505</v>
      </c>
      <c r="C32" s="24">
        <v>500</v>
      </c>
      <c r="D32" s="24">
        <v>505</v>
      </c>
      <c r="E32" s="24">
        <v>510</v>
      </c>
      <c r="F32" s="17">
        <f>A32*C32</f>
        <v>500</v>
      </c>
      <c r="G32" s="17">
        <f>A32*D32</f>
        <v>505</v>
      </c>
      <c r="H32" s="17">
        <f>A32*E32</f>
        <v>510</v>
      </c>
    </row>
    <row r="33" spans="1:8">
      <c r="A33" s="38">
        <v>1</v>
      </c>
      <c r="B33" s="32">
        <v>510</v>
      </c>
      <c r="C33" s="33">
        <v>500</v>
      </c>
      <c r="D33" s="33">
        <v>510</v>
      </c>
      <c r="E33" s="33">
        <v>520</v>
      </c>
      <c r="F33" s="17">
        <f t="shared" ref="F33:F34" si="3">A33*C33</f>
        <v>500</v>
      </c>
      <c r="G33" s="17">
        <f t="shared" ref="G33:G34" si="4">A33*D33</f>
        <v>510</v>
      </c>
      <c r="H33" s="17">
        <f t="shared" ref="H33:H34" si="5">A33*E33</f>
        <v>520</v>
      </c>
    </row>
    <row r="34" spans="1:8">
      <c r="A34" s="38">
        <v>1</v>
      </c>
      <c r="B34" s="32">
        <v>1530</v>
      </c>
      <c r="C34" s="33">
        <v>1500</v>
      </c>
      <c r="D34" s="33">
        <v>1540</v>
      </c>
      <c r="E34" s="33">
        <v>1550</v>
      </c>
      <c r="F34" s="17">
        <f t="shared" si="3"/>
        <v>1500</v>
      </c>
      <c r="G34" s="17">
        <f t="shared" si="4"/>
        <v>1540</v>
      </c>
      <c r="H34" s="17">
        <f t="shared" si="5"/>
        <v>1550</v>
      </c>
    </row>
    <row r="35" spans="1:8">
      <c r="F35" s="17">
        <f>SUM(F32:F34)</f>
        <v>2500</v>
      </c>
      <c r="G35" s="17">
        <f>SUM(G32:G34)</f>
        <v>2555</v>
      </c>
      <c r="H35" s="17">
        <f>SUM(H32:H34)</f>
        <v>2580</v>
      </c>
    </row>
  </sheetData>
  <mergeCells count="23">
    <mergeCell ref="J25:K25"/>
    <mergeCell ref="J26:K26"/>
    <mergeCell ref="H14:H15"/>
    <mergeCell ref="A8:H8"/>
    <mergeCell ref="A9:H9"/>
    <mergeCell ref="A10:H10"/>
    <mergeCell ref="A11:H11"/>
    <mergeCell ref="B12:I12"/>
    <mergeCell ref="A13:H13"/>
    <mergeCell ref="I13:I15"/>
    <mergeCell ref="A14:A15"/>
    <mergeCell ref="B14:B15"/>
    <mergeCell ref="C14:C15"/>
    <mergeCell ref="D14:D15"/>
    <mergeCell ref="E14:E15"/>
    <mergeCell ref="A21:K23"/>
    <mergeCell ref="F14:F15"/>
    <mergeCell ref="G14:G15"/>
    <mergeCell ref="A7:H7"/>
    <mergeCell ref="I2:K2"/>
    <mergeCell ref="A4:H4"/>
    <mergeCell ref="A5:A6"/>
    <mergeCell ref="A3:K3"/>
  </mergeCells>
  <pageMargins left="0.9055118110236221" right="0.9055118110236221" top="0.74803149606299213" bottom="0.74803149606299213" header="0.31496062992125984" footer="0.31496062992125984"/>
  <pageSetup paperSize="9" scale="79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activeCell="K11" sqref="K11"/>
    </sheetView>
  </sheetViews>
  <sheetFormatPr defaultRowHeight="15"/>
  <cols>
    <col min="1" max="1" width="13.42578125" customWidth="1"/>
  </cols>
  <sheetData>
    <row r="1" spans="1:9">
      <c r="A1" s="35">
        <v>4</v>
      </c>
      <c r="B1" s="23">
        <v>4300</v>
      </c>
      <c r="C1" s="24">
        <v>4200</v>
      </c>
      <c r="D1" s="24">
        <v>4300</v>
      </c>
      <c r="E1" s="24">
        <v>4400</v>
      </c>
      <c r="G1">
        <f>A1*C1</f>
        <v>16800</v>
      </c>
      <c r="H1">
        <f>A1*D1</f>
        <v>17200</v>
      </c>
      <c r="I1">
        <f>A1*E1</f>
        <v>17600</v>
      </c>
    </row>
    <row r="2" spans="1:9">
      <c r="A2" s="35">
        <v>4</v>
      </c>
      <c r="B2" s="32">
        <v>3200</v>
      </c>
      <c r="C2" s="33">
        <v>3100</v>
      </c>
      <c r="D2" s="33">
        <v>3200</v>
      </c>
      <c r="E2" s="33">
        <v>3300</v>
      </c>
      <c r="G2">
        <f t="shared" ref="G2:G14" si="0">A2*C2</f>
        <v>12400</v>
      </c>
      <c r="H2">
        <f t="shared" ref="H2:H14" si="1">A2*D2</f>
        <v>12800</v>
      </c>
      <c r="I2">
        <f t="shared" ref="I2:I14" si="2">A2*E2</f>
        <v>13200</v>
      </c>
    </row>
    <row r="3" spans="1:9">
      <c r="A3" s="35">
        <v>4</v>
      </c>
      <c r="B3" s="32">
        <v>3900</v>
      </c>
      <c r="C3" s="33">
        <v>3800</v>
      </c>
      <c r="D3" s="33">
        <v>3900</v>
      </c>
      <c r="E3" s="33">
        <v>4000</v>
      </c>
      <c r="G3">
        <f t="shared" si="0"/>
        <v>15200</v>
      </c>
      <c r="H3">
        <f t="shared" si="1"/>
        <v>15600</v>
      </c>
      <c r="I3">
        <f t="shared" si="2"/>
        <v>16000</v>
      </c>
    </row>
    <row r="4" spans="1:9">
      <c r="A4" s="35">
        <v>4</v>
      </c>
      <c r="B4" s="32">
        <v>3500</v>
      </c>
      <c r="C4" s="33">
        <v>3400</v>
      </c>
      <c r="D4" s="33">
        <v>3500</v>
      </c>
      <c r="E4" s="33">
        <v>3600</v>
      </c>
      <c r="G4">
        <f t="shared" si="0"/>
        <v>13600</v>
      </c>
      <c r="H4">
        <f t="shared" si="1"/>
        <v>14000</v>
      </c>
      <c r="I4">
        <f t="shared" si="2"/>
        <v>14400</v>
      </c>
    </row>
    <row r="5" spans="1:9">
      <c r="A5" s="35">
        <v>2</v>
      </c>
      <c r="B5" s="32">
        <v>3500</v>
      </c>
      <c r="C5" s="33">
        <v>3400</v>
      </c>
      <c r="D5" s="33">
        <v>3500</v>
      </c>
      <c r="E5" s="33">
        <v>3600</v>
      </c>
      <c r="G5">
        <f t="shared" si="0"/>
        <v>6800</v>
      </c>
      <c r="H5">
        <f t="shared" si="1"/>
        <v>7000</v>
      </c>
      <c r="I5">
        <f t="shared" si="2"/>
        <v>7200</v>
      </c>
    </row>
    <row r="6" spans="1:9">
      <c r="A6" s="35">
        <v>3</v>
      </c>
      <c r="B6" s="32">
        <v>4000</v>
      </c>
      <c r="C6" s="33">
        <v>3900</v>
      </c>
      <c r="D6" s="33">
        <v>4000</v>
      </c>
      <c r="E6" s="33">
        <v>4100</v>
      </c>
      <c r="G6">
        <f t="shared" si="0"/>
        <v>11700</v>
      </c>
      <c r="H6">
        <f t="shared" si="1"/>
        <v>12000</v>
      </c>
      <c r="I6">
        <f t="shared" si="2"/>
        <v>12300</v>
      </c>
    </row>
    <row r="7" spans="1:9">
      <c r="A7" s="35">
        <v>3</v>
      </c>
      <c r="B7" s="32">
        <v>600</v>
      </c>
      <c r="C7" s="33">
        <v>500</v>
      </c>
      <c r="D7" s="33">
        <v>600</v>
      </c>
      <c r="E7" s="33">
        <v>700</v>
      </c>
      <c r="G7">
        <f t="shared" si="0"/>
        <v>1500</v>
      </c>
      <c r="H7">
        <f t="shared" si="1"/>
        <v>1800</v>
      </c>
      <c r="I7">
        <f t="shared" si="2"/>
        <v>2100</v>
      </c>
    </row>
    <row r="8" spans="1:9">
      <c r="A8" s="35">
        <v>3</v>
      </c>
      <c r="B8" s="32">
        <v>4600</v>
      </c>
      <c r="C8" s="33">
        <v>4500</v>
      </c>
      <c r="D8" s="33">
        <v>4600</v>
      </c>
      <c r="E8" s="33">
        <v>4700</v>
      </c>
      <c r="G8">
        <f t="shared" si="0"/>
        <v>13500</v>
      </c>
      <c r="H8">
        <f t="shared" si="1"/>
        <v>13800</v>
      </c>
      <c r="I8">
        <f t="shared" si="2"/>
        <v>14100</v>
      </c>
    </row>
    <row r="9" spans="1:9">
      <c r="A9" s="35">
        <v>3</v>
      </c>
      <c r="B9" s="32">
        <v>1850</v>
      </c>
      <c r="C9" s="33">
        <v>1750</v>
      </c>
      <c r="D9" s="33">
        <v>1850</v>
      </c>
      <c r="E9" s="33">
        <v>1950</v>
      </c>
      <c r="G9">
        <f t="shared" si="0"/>
        <v>5250</v>
      </c>
      <c r="H9">
        <f t="shared" si="1"/>
        <v>5550</v>
      </c>
      <c r="I9">
        <f t="shared" si="2"/>
        <v>5850</v>
      </c>
    </row>
    <row r="10" spans="1:9">
      <c r="A10" s="35">
        <v>3</v>
      </c>
      <c r="B10" s="32">
        <v>5750</v>
      </c>
      <c r="C10" s="33">
        <v>5650</v>
      </c>
      <c r="D10" s="33">
        <v>5750</v>
      </c>
      <c r="E10" s="33">
        <v>5850</v>
      </c>
      <c r="G10">
        <f t="shared" si="0"/>
        <v>16950</v>
      </c>
      <c r="H10">
        <f t="shared" si="1"/>
        <v>17250</v>
      </c>
      <c r="I10">
        <f t="shared" si="2"/>
        <v>17550</v>
      </c>
    </row>
    <row r="11" spans="1:9">
      <c r="A11" s="35">
        <v>3</v>
      </c>
      <c r="B11" s="32">
        <v>600</v>
      </c>
      <c r="C11" s="33">
        <v>500</v>
      </c>
      <c r="D11" s="33">
        <v>600</v>
      </c>
      <c r="E11" s="33">
        <v>700</v>
      </c>
      <c r="G11">
        <f t="shared" si="0"/>
        <v>1500</v>
      </c>
      <c r="H11">
        <f t="shared" si="1"/>
        <v>1800</v>
      </c>
      <c r="I11">
        <f t="shared" si="2"/>
        <v>2100</v>
      </c>
    </row>
    <row r="12" spans="1:9">
      <c r="A12" s="35">
        <v>2</v>
      </c>
      <c r="B12" s="32">
        <v>2550</v>
      </c>
      <c r="C12" s="33">
        <v>2450</v>
      </c>
      <c r="D12" s="33">
        <v>2550</v>
      </c>
      <c r="E12" s="33">
        <v>2650</v>
      </c>
      <c r="G12">
        <f t="shared" si="0"/>
        <v>4900</v>
      </c>
      <c r="H12">
        <f t="shared" si="1"/>
        <v>5100</v>
      </c>
      <c r="I12">
        <f t="shared" si="2"/>
        <v>5300</v>
      </c>
    </row>
    <row r="13" spans="1:9">
      <c r="A13" s="35">
        <v>2</v>
      </c>
      <c r="B13" s="32">
        <v>2600</v>
      </c>
      <c r="C13" s="33">
        <v>2500</v>
      </c>
      <c r="D13" s="33">
        <v>2600</v>
      </c>
      <c r="E13" s="33">
        <v>2700</v>
      </c>
      <c r="G13">
        <f t="shared" si="0"/>
        <v>5000</v>
      </c>
      <c r="H13">
        <f t="shared" si="1"/>
        <v>5200</v>
      </c>
      <c r="I13">
        <f t="shared" si="2"/>
        <v>5400</v>
      </c>
    </row>
    <row r="14" spans="1:9">
      <c r="A14" s="35">
        <v>2</v>
      </c>
      <c r="B14" s="32">
        <v>600</v>
      </c>
      <c r="C14" s="33">
        <v>500</v>
      </c>
      <c r="D14" s="33">
        <v>600</v>
      </c>
      <c r="E14" s="33">
        <v>700</v>
      </c>
      <c r="G14">
        <f t="shared" si="0"/>
        <v>1000</v>
      </c>
      <c r="H14">
        <f t="shared" si="1"/>
        <v>1200</v>
      </c>
      <c r="I14">
        <f t="shared" si="2"/>
        <v>1400</v>
      </c>
    </row>
    <row r="15" spans="1:9">
      <c r="G15">
        <f>SUM(G1:G14)</f>
        <v>126100</v>
      </c>
      <c r="H15">
        <f>SUM(H1:H14)</f>
        <v>130300</v>
      </c>
      <c r="I15">
        <f>SUM(I1:I14)</f>
        <v>134500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2026-08-04T06:58:31Z</dcterms:modified>
</cp:coreProperties>
</file>