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\ЕАТ РФ\Грохот 529480,00\"/>
    </mc:Choice>
  </mc:AlternateContent>
  <xr:revisionPtr revIDLastSave="0" documentId="13_ncr:1_{15B7A738-56C9-4271-9B06-54124566A87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8" i="1" l="1"/>
  <c r="U9" i="1" s="1"/>
  <c r="T8" i="1"/>
  <c r="P8" i="1"/>
  <c r="N8" i="1"/>
  <c r="S8" i="1" s="1"/>
  <c r="Q8" i="1" l="1"/>
  <c r="R8" i="1" s="1"/>
</calcChain>
</file>

<file path=xl/sharedStrings.xml><?xml version="1.0" encoding="utf-8"?>
<sst xmlns="http://schemas.openxmlformats.org/spreadsheetml/2006/main" count="37" uniqueCount="32">
  <si>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</si>
  <si>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</si>
  <si>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</si>
  <si>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</si>
  <si>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</si>
  <si>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</si>
  <si>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</si>
  <si>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</si>
  <si>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</si>
  <si>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</si>
  <si>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</si>
  <si>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</si>
  <si>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</si>
  <si>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</si>
  <si>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</si>
  <si>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</si>
  <si>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</si>
  <si>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</si>
  <si>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</si>
  <si>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</si>
  <si>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</si>
  <si>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</si>
  <si>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</si>
  <si>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</si>
  <si>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</si>
  <si>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</si>
  <si>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(должность)                                         подписано ЭЦП                (расшифровка подписи)</t>
  </si>
  <si>
    <t>шт</t>
  </si>
  <si>
    <t>Грохот вибрационный (лабораторный) ГР 30</t>
  </si>
  <si>
    <t xml:space="preserve">  </t>
  </si>
  <si>
    <t>В результате проведенного расчета стартовая цена составит    529 480 руб 00 коп.</t>
  </si>
  <si>
    <t>на  поставку лабораторного грохота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</si>
</sst>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32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9" fillId="2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2" borderId="0" applyBorder="0" applyProtection="0"/>
    <xf numFmtId="0" fontId="29" fillId="5" borderId="0" applyBorder="0" applyProtection="0"/>
    <xf numFmtId="0" fontId="29" fillId="3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6" borderId="0" applyBorder="0" applyProtection="0"/>
    <xf numFmtId="0" fontId="29" fillId="9" borderId="0" applyBorder="0" applyProtection="0"/>
    <xf numFmtId="0" fontId="29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2" fontId="21" fillId="0" borderId="0" xfId="0" applyNumberFormat="1" applyFont="1"/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4" fillId="0" borderId="0" xfId="0" applyFont="1"/>
    <xf numFmtId="4" fontId="21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0" fontId="30" fillId="0" borderId="11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14" fontId="26" fillId="0" borderId="0" xfId="0" applyNumberFormat="1" applyFont="1" applyBorder="1" applyAlignment="1">
      <alignment horizontal="center" vertical="top" wrapText="1"/>
    </xf>
    <xf numFmtId="164" fontId="23" fillId="0" borderId="11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4B5E"/>
      <rgbColor rgb="FF339966"/>
      <rgbColor rgb="FF1B1B1B"/>
      <rgbColor rgb="FF2F36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103655</xdr:colOff>
      <xdr:row>11</xdr:row>
      <xdr:rowOff>271280</xdr:rowOff>
    </xdr:from>
    <xdr:to>
      <xdr:col>17</xdr:col>
      <xdr:colOff>571331</xdr:colOff>
      <xdr:row>11</xdr:row>
      <xdr:rowOff>1001555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3655" y="4563133"/>
          <a:ext cx="10093529" cy="73027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15</xdr:col>
      <xdr:colOff>647699</xdr:colOff>
      <xdr:row>2</xdr:row>
      <xdr:rowOff>201706</xdr:rowOff>
    </xdr:from>
    <xdr:to>
      <xdr:col>20</xdr:col>
      <xdr:colOff>1064559</xdr:colOff>
      <xdr:row>3</xdr:row>
      <xdr:rowOff>127829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861611" y="784412"/>
          <a:ext cx="5224183" cy="217476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9"/>
  <sheetViews>
    <sheetView tabSelected="1" zoomScale="85" zoomScaleNormal="85" workbookViewId="0">
      <pane ySplit="1" topLeftCell="A2" activePane="bottomLeft" state="frozen"/>
      <selection pane="bottomLeft" activeCell="O8" sqref="O8"/>
    </sheetView>
  </sheetViews>
  <sheetFormatPr defaultColWidth="9.140625" defaultRowHeight="15" x14ac:dyDescent="0.25"/>
  <cols>
    <col min="1" max="1" width="4.28515625" style="1" customWidth="1"/>
    <col min="2" max="2" width="46.42578125" style="1" customWidth="1"/>
    <col min="3" max="3" width="7" style="1" customWidth="1"/>
    <col min="4" max="4" width="5.5703125" style="1" customWidth="1"/>
    <col min="5" max="5" width="14.140625" style="1" customWidth="1"/>
    <col min="6" max="6" width="11.7109375" style="1" customWidth="1"/>
    <col min="7" max="7" width="12.140625" style="1" customWidth="1"/>
    <col min="8" max="8" width="7.28515625" style="2" hidden="1" customWidth="1"/>
    <col min="9" max="9" width="11.5703125" style="2" hidden="1" customWidth="1"/>
    <col min="10" max="13" width="9.140625" style="1" hidden="1"/>
    <col min="14" max="14" width="14.28515625" style="1" customWidth="1"/>
    <col min="15" max="15" width="7.5703125" style="1" customWidth="1"/>
    <col min="16" max="16" width="11.28515625" style="1" customWidth="1"/>
    <col min="17" max="17" width="9.85546875" style="1" customWidth="1"/>
    <col min="18" max="18" width="18.42578125" style="1" customWidth="1"/>
    <col min="19" max="19" width="16.7109375" style="1" customWidth="1"/>
    <col min="20" max="20" width="15.85546875" style="1" customWidth="1"/>
    <col min="21" max="21" width="17" style="1" customWidth="1"/>
    <col min="22" max="22" width="9.28515625" style="1" customWidth="1"/>
    <col min="23" max="1024" width="9.140625" style="1"/>
  </cols>
  <sheetData>
    <row r="1" spans="1:21" ht="22.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2.5" customHeight="1" x14ac:dyDescent="0.25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2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12.75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3"/>
    </row>
    <row r="5" spans="1:21" ht="21.75" customHeight="1" x14ac:dyDescent="0.3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"/>
    </row>
    <row r="6" spans="1:21" ht="41.25" customHeight="1" x14ac:dyDescent="0.25">
      <c r="A6" s="23" t="s">
        <v>2</v>
      </c>
      <c r="B6" s="23" t="s">
        <v>3</v>
      </c>
      <c r="C6" s="24" t="s">
        <v>4</v>
      </c>
      <c r="D6" s="23" t="s">
        <v>5</v>
      </c>
      <c r="E6" s="5" t="s">
        <v>6</v>
      </c>
      <c r="F6" s="5" t="s">
        <v>7</v>
      </c>
      <c r="G6" s="5" t="s">
        <v>8</v>
      </c>
      <c r="H6" s="25" t="s">
        <v>9</v>
      </c>
      <c r="I6" s="25"/>
      <c r="J6" s="25"/>
      <c r="K6" s="25" t="s">
        <v>10</v>
      </c>
      <c r="L6" s="25"/>
      <c r="M6" s="25"/>
      <c r="N6" s="25" t="s">
        <v>11</v>
      </c>
      <c r="O6" s="23" t="s">
        <v>12</v>
      </c>
      <c r="P6" s="23" t="s">
        <v>13</v>
      </c>
      <c r="Q6" s="23" t="s">
        <v>14</v>
      </c>
      <c r="R6" s="23" t="s">
        <v>15</v>
      </c>
      <c r="S6" s="25" t="s">
        <v>16</v>
      </c>
      <c r="T6" s="25" t="s">
        <v>17</v>
      </c>
      <c r="U6" s="29" t="s">
        <v>18</v>
      </c>
    </row>
    <row r="7" spans="1:21" ht="39" customHeight="1" x14ac:dyDescent="0.25">
      <c r="A7" s="23"/>
      <c r="B7" s="23"/>
      <c r="C7" s="24"/>
      <c r="D7" s="23"/>
      <c r="E7" s="5" t="s">
        <v>19</v>
      </c>
      <c r="F7" s="5" t="s">
        <v>19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20</v>
      </c>
      <c r="L7" s="5" t="s">
        <v>21</v>
      </c>
      <c r="M7" s="5" t="s">
        <v>22</v>
      </c>
      <c r="N7" s="25"/>
      <c r="O7" s="23"/>
      <c r="P7" s="23"/>
      <c r="Q7" s="23"/>
      <c r="R7" s="23"/>
      <c r="S7" s="25"/>
      <c r="T7" s="25"/>
      <c r="U7" s="29"/>
    </row>
    <row r="8" spans="1:21" ht="39" customHeight="1" x14ac:dyDescent="0.25">
      <c r="A8" s="4">
        <v>1</v>
      </c>
      <c r="B8" s="17" t="s">
        <v>28</v>
      </c>
      <c r="C8" s="16" t="s">
        <v>27</v>
      </c>
      <c r="D8" s="15">
        <v>1</v>
      </c>
      <c r="E8" s="14">
        <v>529480</v>
      </c>
      <c r="F8" s="14">
        <v>553880</v>
      </c>
      <c r="G8" s="14">
        <v>592000</v>
      </c>
      <c r="H8" s="5"/>
      <c r="I8" s="5"/>
      <c r="J8" s="5"/>
      <c r="K8" s="5"/>
      <c r="L8" s="5"/>
      <c r="M8" s="5"/>
      <c r="N8" s="5">
        <f>(E8+F8+G8)/3</f>
        <v>558453.33333333337</v>
      </c>
      <c r="O8" s="6">
        <v>1</v>
      </c>
      <c r="P8" s="7">
        <f>STDEV(E8,F8,G8,J8,M8)</f>
        <v>31509.905320919854</v>
      </c>
      <c r="Q8" s="7">
        <f>P8/N8*100</f>
        <v>5.6423524473999347</v>
      </c>
      <c r="R8" s="8" t="str">
        <f>IF(Q8&lt;33,"ОДНОРОДНЫЕ","НЕОДНОРОДНЫЕ")</f>
        <v>ОДНОРОДНЫЕ</v>
      </c>
      <c r="S8" s="5">
        <f>D8*N8</f>
        <v>558453.33333333337</v>
      </c>
      <c r="T8" s="13">
        <f>E8</f>
        <v>529480</v>
      </c>
      <c r="U8" s="13">
        <f>D8*E8</f>
        <v>529480</v>
      </c>
    </row>
    <row r="9" spans="1:21" ht="36.75" customHeight="1" x14ac:dyDescent="0.25">
      <c r="A9" s="30" t="s">
        <v>23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2"/>
      <c r="U9" s="13">
        <f>SUM(U8:U8)</f>
        <v>529480</v>
      </c>
    </row>
    <row r="10" spans="1:21" ht="56.25" customHeight="1" x14ac:dyDescent="0.3">
      <c r="A10" s="33" t="s">
        <v>24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9"/>
    </row>
    <row r="11" spans="1:21" ht="21.75" customHeight="1" x14ac:dyDescent="0.3">
      <c r="A11" s="34" t="s">
        <v>30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"/>
    </row>
    <row r="12" spans="1:21" ht="85.5" customHeight="1" x14ac:dyDescent="0.3">
      <c r="A12" s="10"/>
      <c r="B12" s="10"/>
      <c r="C12" s="28"/>
      <c r="D12" s="28"/>
      <c r="E12" s="28"/>
      <c r="F12" s="28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3"/>
    </row>
    <row r="13" spans="1:21" ht="63" customHeight="1" x14ac:dyDescent="0.3">
      <c r="A13" s="27" t="s">
        <v>25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3" t="s">
        <v>29</v>
      </c>
    </row>
    <row r="14" spans="1:21" ht="15.75" customHeight="1" x14ac:dyDescent="0.3">
      <c r="A14" s="26" t="s">
        <v>26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3"/>
    </row>
    <row r="15" spans="1:21" ht="37.5" customHeight="1" x14ac:dyDescent="0.25">
      <c r="R15" s="11"/>
    </row>
    <row r="16" spans="1:21" ht="35.25" customHeight="1" x14ac:dyDescent="0.25"/>
    <row r="17" spans="1:20" ht="27" customHeight="1" x14ac:dyDescent="0.25"/>
    <row r="18" spans="1:20" ht="12.75" customHeight="1" x14ac:dyDescent="0.25"/>
    <row r="19" spans="1:20" ht="35.25" customHeight="1" x14ac:dyDescent="0.25"/>
    <row r="20" spans="1:20" ht="35.25" customHeight="1" x14ac:dyDescent="0.25"/>
    <row r="21" spans="1:20" ht="35.25" customHeight="1" x14ac:dyDescent="0.25"/>
    <row r="22" spans="1:20" ht="18" customHeight="1" x14ac:dyDescent="0.25"/>
    <row r="23" spans="1:20" ht="35.25" customHeight="1" x14ac:dyDescent="0.25">
      <c r="T23" s="12"/>
    </row>
    <row r="25" spans="1:20" ht="37.5" customHeight="1" x14ac:dyDescent="0.25"/>
    <row r="26" spans="1:20" s="2" customFormat="1" ht="67.5" customHeight="1" x14ac:dyDescent="0.25">
      <c r="A26" s="1"/>
      <c r="B26" s="1"/>
      <c r="C26" s="1"/>
      <c r="D26" s="1"/>
      <c r="E26" s="1"/>
      <c r="F26" s="1"/>
      <c r="G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0" ht="33.75" customHeight="1" x14ac:dyDescent="0.25"/>
    <row r="28" spans="1:20" ht="26.25" customHeight="1" x14ac:dyDescent="0.25"/>
    <row r="29" spans="1:20" ht="27.75" customHeight="1" x14ac:dyDescent="0.25"/>
  </sheetData>
  <mergeCells count="24">
    <mergeCell ref="A1:U1"/>
    <mergeCell ref="A14:S14"/>
    <mergeCell ref="A13:S13"/>
    <mergeCell ref="C12:F12"/>
    <mergeCell ref="T6:T7"/>
    <mergeCell ref="U6:U7"/>
    <mergeCell ref="A9:T9"/>
    <mergeCell ref="A10:S10"/>
    <mergeCell ref="A11:S11"/>
    <mergeCell ref="A2:U2"/>
    <mergeCell ref="A4:S4"/>
    <mergeCell ref="A5:S5"/>
    <mergeCell ref="A6:A7"/>
    <mergeCell ref="B6:B7"/>
    <mergeCell ref="C6:C7"/>
    <mergeCell ref="D6:D7"/>
    <mergeCell ref="H6:J6"/>
    <mergeCell ref="K6:M6"/>
    <mergeCell ref="N6:N7"/>
    <mergeCell ref="O6:O7"/>
    <mergeCell ref="P6:P7"/>
    <mergeCell ref="Q6:Q7"/>
    <mergeCell ref="R6:R7"/>
    <mergeCell ref="S6:S7"/>
  </mergeCells>
  <conditionalFormatting sqref="R8">
    <cfRule type="expression" dxfId="5" priority="14">
      <formula>NOT(ISERROR(SEARCH("НЕ",R8)))</formula>
    </cfRule>
    <cfRule type="expression" dxfId="4" priority="15">
      <formula>NOT(ISERROR(SEARCH("ОДНОРОДНЫЕ",R8)))</formula>
    </cfRule>
    <cfRule type="expression" dxfId="3" priority="16">
      <formula>NOT(ISERROR(SEARCH("НЕОДНОРОДНЫЕ",R8)))</formula>
    </cfRule>
  </conditionalFormatting>
  <conditionalFormatting sqref="R8">
    <cfRule type="expression" dxfId="2" priority="17">
      <formula>NOT(ISERROR(SEARCH("НЕОДНОРОДНЫЕ",R8)))</formula>
    </cfRule>
    <cfRule type="expression" dxfId="1" priority="18">
      <formula>NOT(ISERROR(SEARCH("ОДНОРОДНЫЕ",R8)))</formula>
    </cfRule>
    <cfRule type="expression" dxfId="0" priority="19">
      <formula>NOT(ISERROR(SEARCH("НЕОДНОРОДНЫЕ",R8)))</formula>
    </cfRule>
  </conditionalFormatting>
  <pageMargins left="0.25" right="0.25" top="0.75" bottom="0.75" header="0.3" footer="0.3"/>
  <pageSetup paperSize="9" scale="67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cp:lastModifiedBy>USER556</cp:lastModifiedBy>
  <cp:revision>20</cp:revision>
  <cp:lastPrinted>2026-08-31T13:09:14Z</cp:lastPrinted>
  <dcterms:created xsi:type="dcterms:W3CDTF">2015-03-09T15:47:32Z</dcterms:created>
  <dcterms:modified xsi:type="dcterms:W3CDTF">2026-09-01T06:29:30Z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