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gctm.local\work units\!KS\ЕАТ Березка\БЕРЕЗКА ЮИ в работе\517Б_2026 Электроинструмент\"/>
    </mc:Choice>
  </mc:AlternateContent>
  <xr:revisionPtr revIDLastSave="0" documentId="13_ncr:1_{FA896CAD-B620-449E-8897-A118F4E840C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Print_Area" localSheetId="0">Лист1!$A$1:$M$76</definedName>
  </definedNames>
  <calcPr calcId="181029" refMode="R1C1"/>
</workbook>
</file>

<file path=xl/calcChain.xml><?xml version="1.0" encoding="utf-8"?>
<calcChain xmlns="http://schemas.openxmlformats.org/spreadsheetml/2006/main">
  <c r="L58" i="1" l="1"/>
  <c r="I25" i="1"/>
  <c r="L25" i="1" s="1"/>
  <c r="J25" i="1"/>
  <c r="K25" i="1"/>
  <c r="I26" i="1"/>
  <c r="L26" i="1" s="1"/>
  <c r="J26" i="1"/>
  <c r="K26" i="1"/>
  <c r="I27" i="1"/>
  <c r="L27" i="1" s="1"/>
  <c r="J27" i="1"/>
  <c r="K27" i="1"/>
  <c r="I28" i="1"/>
  <c r="J28" i="1"/>
  <c r="K28" i="1"/>
  <c r="L28" i="1"/>
  <c r="I29" i="1"/>
  <c r="L29" i="1" s="1"/>
  <c r="J29" i="1"/>
  <c r="K29" i="1"/>
  <c r="I30" i="1"/>
  <c r="L30" i="1" s="1"/>
  <c r="J30" i="1"/>
  <c r="K30" i="1"/>
  <c r="I31" i="1"/>
  <c r="L31" i="1" s="1"/>
  <c r="J31" i="1"/>
  <c r="K31" i="1"/>
  <c r="I32" i="1"/>
  <c r="L32" i="1" s="1"/>
  <c r="J32" i="1"/>
  <c r="K32" i="1"/>
  <c r="I33" i="1"/>
  <c r="J33" i="1"/>
  <c r="K33" i="1"/>
  <c r="L33" i="1"/>
  <c r="I34" i="1"/>
  <c r="L34" i="1" s="1"/>
  <c r="J34" i="1"/>
  <c r="K34" i="1"/>
  <c r="I35" i="1"/>
  <c r="J35" i="1"/>
  <c r="K35" i="1"/>
  <c r="L35" i="1"/>
  <c r="I36" i="1"/>
  <c r="J36" i="1"/>
  <c r="K36" i="1"/>
  <c r="L36" i="1"/>
  <c r="I37" i="1"/>
  <c r="J37" i="1"/>
  <c r="K37" i="1"/>
  <c r="L37" i="1"/>
  <c r="I38" i="1"/>
  <c r="L38" i="1" s="1"/>
  <c r="J38" i="1"/>
  <c r="K38" i="1"/>
  <c r="I39" i="1"/>
  <c r="J39" i="1"/>
  <c r="K39" i="1"/>
  <c r="L39" i="1"/>
  <c r="I40" i="1"/>
  <c r="L40" i="1" s="1"/>
  <c r="J40" i="1"/>
  <c r="K40" i="1"/>
  <c r="I41" i="1"/>
  <c r="L41" i="1" s="1"/>
  <c r="J41" i="1"/>
  <c r="K41" i="1"/>
  <c r="I42" i="1"/>
  <c r="L42" i="1" s="1"/>
  <c r="J42" i="1"/>
  <c r="K42" i="1"/>
  <c r="I43" i="1"/>
  <c r="L43" i="1" s="1"/>
  <c r="J43" i="1"/>
  <c r="K43" i="1"/>
  <c r="I44" i="1"/>
  <c r="L44" i="1" s="1"/>
  <c r="J44" i="1"/>
  <c r="K44" i="1"/>
  <c r="I45" i="1"/>
  <c r="L45" i="1" s="1"/>
  <c r="J45" i="1"/>
  <c r="K45" i="1"/>
  <c r="I46" i="1"/>
  <c r="L46" i="1" s="1"/>
  <c r="J46" i="1"/>
  <c r="K46" i="1"/>
  <c r="I47" i="1"/>
  <c r="L47" i="1" s="1"/>
  <c r="J47" i="1"/>
  <c r="K47" i="1"/>
  <c r="I48" i="1"/>
  <c r="L48" i="1" s="1"/>
  <c r="J48" i="1"/>
  <c r="K48" i="1"/>
  <c r="I49" i="1"/>
  <c r="L49" i="1" s="1"/>
  <c r="J49" i="1"/>
  <c r="K49" i="1"/>
  <c r="I50" i="1"/>
  <c r="L50" i="1" s="1"/>
  <c r="J50" i="1"/>
  <c r="K50" i="1"/>
  <c r="I51" i="1"/>
  <c r="L51" i="1" s="1"/>
  <c r="J51" i="1"/>
  <c r="K51" i="1"/>
  <c r="I52" i="1"/>
  <c r="J52" i="1"/>
  <c r="K52" i="1"/>
  <c r="L52" i="1"/>
  <c r="I53" i="1"/>
  <c r="L53" i="1" s="1"/>
  <c r="J53" i="1"/>
  <c r="K53" i="1"/>
  <c r="I54" i="1"/>
  <c r="L54" i="1" s="1"/>
  <c r="J54" i="1"/>
  <c r="K54" i="1"/>
  <c r="I55" i="1"/>
  <c r="L55" i="1" s="1"/>
  <c r="J55" i="1"/>
  <c r="K55" i="1"/>
  <c r="I56" i="1"/>
  <c r="L56" i="1" s="1"/>
  <c r="J56" i="1"/>
  <c r="K56" i="1"/>
  <c r="I57" i="1"/>
  <c r="L57" i="1" s="1"/>
  <c r="J57" i="1"/>
  <c r="K57" i="1"/>
  <c r="I23" i="1"/>
  <c r="J23" i="1"/>
  <c r="K23" i="1"/>
  <c r="L23" i="1"/>
  <c r="K12" i="1"/>
  <c r="K13" i="1"/>
  <c r="K14" i="1"/>
  <c r="K15" i="1"/>
  <c r="K16" i="1"/>
  <c r="K17" i="1"/>
  <c r="K18" i="1"/>
  <c r="K19" i="1"/>
  <c r="K20" i="1"/>
  <c r="K21" i="1"/>
  <c r="K22" i="1"/>
  <c r="K24" i="1"/>
  <c r="J12" i="1"/>
  <c r="J13" i="1"/>
  <c r="J14" i="1"/>
  <c r="J15" i="1"/>
  <c r="J16" i="1"/>
  <c r="J17" i="1"/>
  <c r="J18" i="1"/>
  <c r="J19" i="1"/>
  <c r="J20" i="1"/>
  <c r="J21" i="1"/>
  <c r="J22" i="1"/>
  <c r="J24" i="1"/>
  <c r="I12" i="1"/>
  <c r="L12" i="1" s="1"/>
  <c r="I13" i="1"/>
  <c r="L13" i="1" s="1"/>
  <c r="I14" i="1"/>
  <c r="L14" i="1" s="1"/>
  <c r="I15" i="1"/>
  <c r="L15" i="1" s="1"/>
  <c r="I16" i="1"/>
  <c r="L16" i="1" s="1"/>
  <c r="I17" i="1"/>
  <c r="L17" i="1" s="1"/>
  <c r="I18" i="1"/>
  <c r="L18" i="1" s="1"/>
  <c r="I19" i="1"/>
  <c r="L19" i="1" s="1"/>
  <c r="I20" i="1"/>
  <c r="L20" i="1" s="1"/>
  <c r="I21" i="1"/>
  <c r="L21" i="1" s="1"/>
  <c r="I22" i="1"/>
  <c r="L22" i="1" s="1"/>
  <c r="I24" i="1"/>
  <c r="L24" i="1" s="1"/>
  <c r="K11" i="1" l="1"/>
  <c r="J11" i="1"/>
  <c r="I11" i="1"/>
  <c r="L11" i="1" s="1"/>
</calcChain>
</file>

<file path=xl/sharedStrings.xml><?xml version="1.0" encoding="utf-8"?>
<sst xmlns="http://schemas.openxmlformats.org/spreadsheetml/2006/main" count="164" uniqueCount="101">
  <si>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</si>
  <si>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Объект закупки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</si>
  <si>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</si>
  <si>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</si>
  <si>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>РАСЧЕТ НМЦК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</si>
  <si>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</si>
  <si>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</si>
  <si>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</si>
  <si>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</si>
  <si>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</si>
  <si>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</si>
  <si>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Поставщик 3</t>
  </si>
  <si>
    <t>Средняя цена (руб.)</t>
  </si>
  <si>
    <t>Среднее квадратичное отклонение</t>
  </si>
  <si>
    <t>Коэффициент вариации (%)</t>
  </si>
  <si>
    <t>НМЦК (рын)</t>
  </si>
  <si>
    <t>Цена (руб.)</t>
  </si>
  <si>
    <t>Поставщик 1</t>
  </si>
  <si>
    <t>Поставщик 2</t>
  </si>
  <si>
    <t xml:space="preserve">Итого НМЦК составляет </t>
  </si>
  <si>
    <t>Протяжка стальная STP-4.0/20К Fortisflex 76683 20м</t>
  </si>
  <si>
    <t>уп</t>
  </si>
  <si>
    <t>Перфоратор Makita HR2470</t>
  </si>
  <si>
    <t>Набор буров и зубил SDS-Plus 17шт TOTAL TACSD91701</t>
  </si>
  <si>
    <t>Набор бит Impact Black 50 мм, 10 шт (PH1, PH2, PH3, PZ1, PZ2, PZ3, T15, T20, T25, T30) Makita E-12011</t>
  </si>
  <si>
    <t>Полотно пильное погружное универсальное Hilberg Bi-M
Cobalt 8% 54*40*18 TPI HR9938</t>
  </si>
  <si>
    <t>Полотно пильное отрезное по ГКЛ Hilberg Drywall Bi-M 50x45x20tpi HR1545</t>
  </si>
  <si>
    <t>Керамический паяльник Gigant с регулировкой температуры, 5 жал, 60Вт GES-03</t>
  </si>
  <si>
    <t>Паяльник W.E.P 928D-IV 60Вт 90-450C Type-C М7767343</t>
  </si>
  <si>
    <t>Набор отверток Gigant 14 штук GSS 14</t>
  </si>
  <si>
    <t>Тестер розеток и УЗО Gigant GSOT-2</t>
  </si>
  <si>
    <t>Лазерный измеритель температуры МЕГЕОН 16550 00000002235</t>
  </si>
  <si>
    <t>Набор комбинированных ключей Gigant 6 - 32 мм, 25шт., полированный хром, Сталь Cr-V, 6-32мм, GDWSP-25</t>
  </si>
  <si>
    <t>Набор головок Airline ударных 1/2"DR, 38 мм, 15 предметов, 8-32 мм, Г-вороток, пластиковый кейс ATAS072</t>
  </si>
  <si>
    <t>Молоток с фибергласовой рукояткой 300g Gigant HHT300-1</t>
  </si>
  <si>
    <t>Молоток с фибергласовой рукояткой 600g Gigant HHT600-1</t>
  </si>
  <si>
    <t>Молоток с фибергласовой рукояткой 1000g Gigant HHT1000-1</t>
  </si>
  <si>
    <t>Кувалда 2000 грамм с фибергласовой рукояткой Gigant SLH20-1</t>
  </si>
  <si>
    <t>Слесарные поворотные тиски SITOMO ТСЧ-125 48289</t>
  </si>
  <si>
    <t>Угловая шлифмашина Makita, ф125мм, 720Вт, 11000об\м, плавный пуск, антирестарт 2,7кг,кор. GA5030R</t>
  </si>
  <si>
    <t>Рулетка компактная 5Х25 Inforce 06-11-74</t>
  </si>
  <si>
    <t>Диэлектрические тонкогубцы Inforce 160мм 1000В 06-18-20</t>
  </si>
  <si>
    <t>Диэлектрические бокорезы Inforce 160мм 1000В 06-18-16</t>
  </si>
  <si>
    <t>Диэлектрические пассатижи Inforce 160мм 1000В 06-18-18</t>
  </si>
  <si>
    <t>Пробник и отвёртки с диэлектрическим покрытием FORCE 2125N</t>
  </si>
  <si>
    <t>Трубный ключ ВОЛАТ 36 мм L-образный КТР-1 13060-01</t>
  </si>
  <si>
    <t>Круг отрезной абразивный по металлу 125х1,2х22,2 мм Луга 4603347328064 Код товара: 15500267 Гарантия производителя</t>
  </si>
  <si>
    <t>Диск алмазный сегментный (125x2x22.2 мм) Gigant G-1035</t>
  </si>
  <si>
    <t>Диск отрезной мет+нерж A 54 125х22х1 мм Luga-Abrasiv 4603347328040</t>
  </si>
  <si>
    <t>Диск отрезной A 40 S BF 80 14А БУ мет.+нерж. 125х22х1.6 мм Луга 4603347328125</t>
  </si>
  <si>
    <t>Диск отрезной универсальный 125 мм для УШМ RAGE by VIRA 594325</t>
  </si>
  <si>
    <t>Набор изолированного инструмента КВТ НИИ-01 59380</t>
  </si>
  <si>
    <t>Набор инструментов столярно-слесарный Грандмастер 84 предмета, пластиковый кейс 671331</t>
  </si>
  <si>
    <t>Ударная дрель-шуруповерт Makita HP332DWAE, 2Ач, с двумя аккумуляторами</t>
  </si>
  <si>
    <t>Дрель-шуруповерт DEWALT 2.0 Ач DCD771D2</t>
  </si>
  <si>
    <t>Секторные ножницы КВТ НС-70 с телескопическими
рукоятками для резки бронированных кабелей 53053</t>
  </si>
  <si>
    <t>Секторные ножницы КВТ НС-32 47546</t>
  </si>
  <si>
    <t>Сверло Балеринка по дереву регулируемое (30-300 мм) MATRIX 704930</t>
  </si>
  <si>
    <t>Токоизмерительные цифровые клещи UNI-T UT202A+ ACA с автодиапазоном 00-00002532 142753</t>
  </si>
  <si>
    <t>Ключ разводной, 150 мм, Симбиртех</t>
  </si>
  <si>
    <t>Ключ разводной, 200 мм, Симбиртех</t>
  </si>
  <si>
    <t>Ключ разводной, 250 мм, Симбиртех</t>
  </si>
  <si>
    <t>Удлиненное кобальтовое сверло по металлу 12 мм</t>
  </si>
  <si>
    <t>Клещи для обжима Pro'sKit 8PK-376FN</t>
  </si>
  <si>
    <t>Дрель для алмазного бурения TOPALMAZ CD-130</t>
  </si>
  <si>
    <t>Алмазная коронка Diamond Hit DH-D52 032 мм для сухого сверления с микроударом (450мм)</t>
  </si>
  <si>
    <t>Алмазная коронка Diamond Hit DH-D525 ∅062 мм для сухого сверления с микроударом (450мм)</t>
  </si>
  <si>
    <t>Строительный нож Inforce 25 мм в металлическом корпусе с
винтовым зажимом 06-02-13</t>
  </si>
  <si>
    <t>шт.</t>
  </si>
  <si>
    <t>уп.</t>
  </si>
  <si>
    <t>25.93.11</t>
  </si>
  <si>
    <t>28.24.11.000</t>
  </si>
  <si>
    <t>25.73.40.290</t>
  </si>
  <si>
    <t>25.73.4</t>
  </si>
  <si>
    <t>25.73.20.120</t>
  </si>
  <si>
    <t>27.90.3</t>
  </si>
  <si>
    <t>25.73.30.234</t>
  </si>
  <si>
    <t>26.51.45.190</t>
  </si>
  <si>
    <t>26.51.51.120</t>
  </si>
  <si>
    <t>25.73.30.171</t>
  </si>
  <si>
    <t>25.73.30.176</t>
  </si>
  <si>
    <t>25.73.30.141</t>
  </si>
  <si>
    <t>25.73.60.112</t>
  </si>
  <si>
    <t>25.73.30.221</t>
  </si>
  <si>
    <t>28.93.13.132</t>
  </si>
  <si>
    <t>26.51.33.199</t>
  </si>
  <si>
    <t>25.73.30.162</t>
  </si>
  <si>
    <t>25.73.30.164</t>
  </si>
  <si>
    <t>25.73.30.163</t>
  </si>
  <si>
    <t>25.73.30.173</t>
  </si>
  <si>
    <t>23.91.11.150</t>
  </si>
  <si>
    <t>25.73.30.290</t>
  </si>
  <si>
    <t>25.73.30.299</t>
  </si>
  <si>
    <t>25.73.30.165</t>
  </si>
  <si>
    <t>25.73.40.114</t>
  </si>
  <si>
    <t>25.73.40.111</t>
  </si>
  <si>
    <t>25.73.30.166</t>
  </si>
  <si>
    <t>26.51.52</t>
  </si>
  <si>
    <t>25.73.40.119</t>
  </si>
  <si>
    <t xml:space="preserve">Поставка электроинструментов в 2026 году </t>
  </si>
  <si>
    <t>набор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</si>
</sst>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.00#########"/>
    <numFmt numFmtId="165" formatCode="#\ ##0.00"/>
  </numFmts>
  <fonts count="9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Alignment="0"/>
  </cellStyleXfs>
  <cellXfs count="4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49" fontId="6" fillId="0" borderId="9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6" fillId="0" borderId="11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center" vertical="center"/>
    </xf>
    <xf numFmtId="4" fontId="7" fillId="0" borderId="9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 wrapText="1"/>
    </xf>
    <xf numFmtId="165" fontId="7" fillId="0" borderId="9" xfId="0" applyNumberFormat="1" applyFont="1" applyBorder="1" applyAlignment="1">
      <alignment horizontal="center" vertical="center" wrapText="1"/>
    </xf>
    <xf numFmtId="10" fontId="7" fillId="0" borderId="9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219075</xdr:colOff>
      <xdr:row>9</xdr:row>
      <xdr:rowOff>85725</xdr:rowOff>
    </xdr:from>
    <xdr:to>
      <xdr:col>11</xdr:col>
      <xdr:colOff>1619885</xdr:colOff>
      <xdr:row>9</xdr:row>
      <xdr:rowOff>614045</xdr:rowOff>
    </xdr:to>
    <xdr:pic>
      <xdr:nvPicPr>
        <xdr:cNvPr id="3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19655" y="5046345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123825</xdr:colOff>
      <xdr:row>9</xdr:row>
      <xdr:rowOff>76200</xdr:rowOff>
    </xdr:from>
    <xdr:to>
      <xdr:col>9</xdr:col>
      <xdr:colOff>1200150</xdr:colOff>
      <xdr:row>9</xdr:row>
      <xdr:rowOff>601980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20550" y="5036820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10</xdr:col>
      <xdr:colOff>180976</xdr:colOff>
      <xdr:row>9</xdr:row>
      <xdr:rowOff>152399</xdr:rowOff>
    </xdr:from>
    <xdr:to>
      <xdr:col>10</xdr:col>
      <xdr:colOff>1381126</xdr:colOff>
      <xdr:row>9</xdr:row>
      <xdr:rowOff>608964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448030" y="5112385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9"/>
  <sheetViews>
    <sheetView tabSelected="1" zoomScaleNormal="100" zoomScaleSheetLayoutView="100" workbookViewId="0">
      <pane xSplit="1" ySplit="10" topLeftCell="B56" activePane="bottomRight" state="frozen"/>
      <selection pane="topRight" activeCell="B1" sqref="B1"/>
      <selection pane="bottomLeft" activeCell="A11" sqref="A11"/>
      <selection pane="bottomRight" activeCell="I57" sqref="I57"/>
    </sheetView>
  </sheetViews>
  <sheetFormatPr defaultColWidth="9" defaultRowHeight="15" x14ac:dyDescent="0.25"/>
  <cols>
    <col min="1" max="1" width="7.85546875" customWidth="1"/>
    <col min="2" max="2" width="35" customWidth="1"/>
    <col min="3" max="3" width="14.140625" customWidth="1"/>
    <col min="4" max="4" width="8.140625" customWidth="1"/>
    <col min="5" max="5" width="7.7109375" customWidth="1"/>
    <col min="6" max="6" width="14.28515625" style="1" customWidth="1"/>
    <col min="7" max="7" width="13.140625" style="1" customWidth="1"/>
    <col min="8" max="8" width="13.5703125" style="1" customWidth="1"/>
    <col min="9" max="9" width="19.5703125" style="1" customWidth="1"/>
    <col min="10" max="10" width="20.5703125" style="1" customWidth="1"/>
    <col min="11" max="11" width="23" style="1" customWidth="1"/>
    <col min="12" max="12" width="27.7109375" customWidth="1"/>
    <col min="13" max="13" width="18.42578125" customWidth="1"/>
    <col min="14" max="1007" width="9.140625" customWidth="1"/>
  </cols>
  <sheetData>
    <row r="1" spans="1:12" x14ac:dyDescent="0.25">
      <c r="A1" s="2"/>
      <c r="B1" s="2"/>
      <c r="C1" s="2"/>
      <c r="D1" s="2"/>
      <c r="E1" s="2"/>
      <c r="F1" s="3"/>
      <c r="G1" s="3"/>
      <c r="H1" s="3"/>
      <c r="I1" s="3"/>
      <c r="J1" s="3"/>
      <c r="K1" s="3"/>
    </row>
    <row r="2" spans="1:12" ht="47.25" customHeight="1" x14ac:dyDescent="0.3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x14ac:dyDescent="0.25">
      <c r="A3" s="2"/>
      <c r="B3" s="2"/>
      <c r="C3" s="2"/>
      <c r="D3" s="2"/>
      <c r="E3" s="2"/>
      <c r="F3" s="3"/>
      <c r="G3" s="3"/>
      <c r="H3" s="3"/>
      <c r="I3" s="3"/>
      <c r="J3" s="3"/>
      <c r="K3" s="3"/>
    </row>
    <row r="4" spans="1:12" x14ac:dyDescent="0.25">
      <c r="A4" s="2"/>
      <c r="B4" s="2"/>
      <c r="C4" s="2"/>
      <c r="D4" s="2"/>
      <c r="E4" s="2"/>
      <c r="F4" s="3"/>
      <c r="G4" s="3"/>
      <c r="H4" s="3"/>
      <c r="I4" s="3"/>
      <c r="J4" s="5"/>
      <c r="K4" s="3"/>
    </row>
    <row r="5" spans="1:12" ht="37.5" customHeight="1" x14ac:dyDescent="0.25">
      <c r="A5" s="28" t="s">
        <v>1</v>
      </c>
      <c r="B5" s="28"/>
      <c r="C5" s="29" t="s">
        <v>99</v>
      </c>
      <c r="D5" s="30"/>
      <c r="E5" s="30"/>
      <c r="F5" s="30"/>
      <c r="G5" s="30"/>
      <c r="H5" s="30"/>
      <c r="I5" s="30"/>
      <c r="J5" s="30"/>
      <c r="K5" s="30"/>
      <c r="L5" s="31"/>
    </row>
    <row r="6" spans="1:12" ht="15.75" x14ac:dyDescent="0.25">
      <c r="A6" s="28" t="s">
        <v>2</v>
      </c>
      <c r="B6" s="28"/>
      <c r="C6" s="29" t="s">
        <v>3</v>
      </c>
      <c r="D6" s="30"/>
      <c r="E6" s="30"/>
      <c r="F6" s="30"/>
      <c r="G6" s="30"/>
      <c r="H6" s="30"/>
      <c r="I6" s="30"/>
      <c r="J6" s="30"/>
      <c r="K6" s="30"/>
      <c r="L6" s="31"/>
    </row>
    <row r="7" spans="1:12" ht="15.75" x14ac:dyDescent="0.25">
      <c r="A7" s="20" t="s">
        <v>4</v>
      </c>
      <c r="B7" s="21"/>
      <c r="C7" s="22"/>
      <c r="D7" s="22"/>
      <c r="E7" s="22"/>
      <c r="F7" s="22"/>
      <c r="G7" s="22"/>
      <c r="H7" s="22"/>
      <c r="I7" s="22"/>
      <c r="J7" s="22"/>
      <c r="K7" s="22"/>
      <c r="L7" s="23"/>
    </row>
    <row r="8" spans="1:12" ht="15.75" x14ac:dyDescent="0.25">
      <c r="A8" s="24" t="s">
        <v>5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</row>
    <row r="9" spans="1:12" ht="25.5" x14ac:dyDescent="0.25">
      <c r="A9" s="25" t="s">
        <v>6</v>
      </c>
      <c r="B9" s="25" t="s">
        <v>7</v>
      </c>
      <c r="C9" s="26" t="s">
        <v>8</v>
      </c>
      <c r="D9" s="25" t="s">
        <v>9</v>
      </c>
      <c r="E9" s="26" t="s">
        <v>10</v>
      </c>
      <c r="F9" s="4" t="s">
        <v>17</v>
      </c>
      <c r="G9" s="4" t="s">
        <v>18</v>
      </c>
      <c r="H9" s="4" t="s">
        <v>11</v>
      </c>
      <c r="I9" s="26" t="s">
        <v>12</v>
      </c>
      <c r="J9" s="6" t="s">
        <v>13</v>
      </c>
      <c r="K9" s="6" t="s">
        <v>14</v>
      </c>
      <c r="L9" s="7" t="s">
        <v>15</v>
      </c>
    </row>
    <row r="10" spans="1:12" ht="54" customHeight="1" x14ac:dyDescent="0.25">
      <c r="A10" s="25"/>
      <c r="B10" s="25"/>
      <c r="C10" s="34"/>
      <c r="D10" s="25"/>
      <c r="E10" s="26"/>
      <c r="F10" s="4" t="s">
        <v>16</v>
      </c>
      <c r="G10" s="4" t="s">
        <v>16</v>
      </c>
      <c r="H10" s="4" t="s">
        <v>16</v>
      </c>
      <c r="I10" s="26"/>
      <c r="J10" s="8"/>
      <c r="K10" s="8"/>
      <c r="L10" s="15"/>
    </row>
    <row r="11" spans="1:12" ht="45.75" customHeight="1" x14ac:dyDescent="0.25">
      <c r="A11" s="14">
        <v>1</v>
      </c>
      <c r="B11" s="32" t="s">
        <v>20</v>
      </c>
      <c r="C11" s="13" t="s">
        <v>70</v>
      </c>
      <c r="D11" s="33" t="s">
        <v>69</v>
      </c>
      <c r="E11" s="14">
        <v>1</v>
      </c>
      <c r="F11" s="16">
        <v>4425.5</v>
      </c>
      <c r="G11" s="16">
        <v>3906</v>
      </c>
      <c r="H11" s="16">
        <v>4296.6000000000004</v>
      </c>
      <c r="I11" s="11">
        <f t="shared" ref="I11:I24" si="0">ROUND((AVERAGE(F11:H11)),2)</f>
        <v>4209.37</v>
      </c>
      <c r="J11" s="9">
        <f t="shared" ref="J11:J24" si="1">STDEV(F11:H11)</f>
        <v>270.51303727054147</v>
      </c>
      <c r="K11" s="10">
        <f t="shared" ref="K11:K24" si="2">STDEV(F11:H11)/AVERAGE(F11:H11)</f>
        <v>6.4264545878764373E-2</v>
      </c>
      <c r="L11" s="11">
        <f t="shared" ref="L11:L24" si="3">ROUND((I11*E11),2)</f>
        <v>4209.37</v>
      </c>
    </row>
    <row r="12" spans="1:12" ht="49.5" customHeight="1" x14ac:dyDescent="0.25">
      <c r="A12" s="14">
        <v>2</v>
      </c>
      <c r="B12" s="32" t="s">
        <v>22</v>
      </c>
      <c r="C12" s="13" t="s">
        <v>71</v>
      </c>
      <c r="D12" s="33" t="s">
        <v>69</v>
      </c>
      <c r="E12" s="14">
        <v>1</v>
      </c>
      <c r="F12" s="16">
        <v>21015.56</v>
      </c>
      <c r="G12" s="16">
        <v>18548.599999999999</v>
      </c>
      <c r="H12" s="16">
        <v>20403.46</v>
      </c>
      <c r="I12" s="11">
        <f t="shared" si="0"/>
        <v>19989.21</v>
      </c>
      <c r="J12" s="9">
        <f t="shared" si="1"/>
        <v>1284.5922615886086</v>
      </c>
      <c r="K12" s="10">
        <f t="shared" si="2"/>
        <v>6.426429437696253E-2</v>
      </c>
      <c r="L12" s="11">
        <f t="shared" si="3"/>
        <v>19989.21</v>
      </c>
    </row>
    <row r="13" spans="1:12" ht="59.25" customHeight="1" x14ac:dyDescent="0.25">
      <c r="A13" s="14">
        <v>3</v>
      </c>
      <c r="B13" s="32" t="s">
        <v>23</v>
      </c>
      <c r="C13" s="13" t="s">
        <v>72</v>
      </c>
      <c r="D13" s="33" t="s">
        <v>68</v>
      </c>
      <c r="E13" s="14">
        <v>3</v>
      </c>
      <c r="F13" s="16">
        <v>5918.11</v>
      </c>
      <c r="G13" s="16">
        <v>5223.3999999999996</v>
      </c>
      <c r="H13" s="16">
        <v>5745.74</v>
      </c>
      <c r="I13" s="11">
        <f t="shared" si="0"/>
        <v>5629.08</v>
      </c>
      <c r="J13" s="9">
        <f t="shared" si="1"/>
        <v>361.74864123218674</v>
      </c>
      <c r="K13" s="10">
        <f t="shared" si="2"/>
        <v>6.4264218490077449E-2</v>
      </c>
      <c r="L13" s="11">
        <f t="shared" si="3"/>
        <v>16887.240000000002</v>
      </c>
    </row>
    <row r="14" spans="1:12" ht="69" customHeight="1" x14ac:dyDescent="0.25">
      <c r="A14" s="14">
        <v>4</v>
      </c>
      <c r="B14" s="32" t="s">
        <v>24</v>
      </c>
      <c r="C14" s="13" t="s">
        <v>73</v>
      </c>
      <c r="D14" s="33" t="s">
        <v>100</v>
      </c>
      <c r="E14" s="14">
        <v>10</v>
      </c>
      <c r="F14" s="16">
        <v>1668.68</v>
      </c>
      <c r="G14" s="16">
        <v>1472.8</v>
      </c>
      <c r="H14" s="16">
        <v>1620.08</v>
      </c>
      <c r="I14" s="11">
        <f t="shared" si="0"/>
        <v>1587.19</v>
      </c>
      <c r="J14" s="9">
        <f t="shared" si="1"/>
        <v>101.99863789940208</v>
      </c>
      <c r="K14" s="10">
        <f t="shared" si="2"/>
        <v>6.4263794575350572E-2</v>
      </c>
      <c r="L14" s="11">
        <f t="shared" si="3"/>
        <v>15871.9</v>
      </c>
    </row>
    <row r="15" spans="1:12" ht="63" customHeight="1" x14ac:dyDescent="0.25">
      <c r="A15" s="14">
        <v>5</v>
      </c>
      <c r="B15" s="32" t="s">
        <v>25</v>
      </c>
      <c r="C15" s="13" t="s">
        <v>74</v>
      </c>
      <c r="D15" s="33" t="s">
        <v>68</v>
      </c>
      <c r="E15" s="14">
        <v>50</v>
      </c>
      <c r="F15" s="16">
        <v>1697.23</v>
      </c>
      <c r="G15" s="16">
        <v>1498</v>
      </c>
      <c r="H15" s="16">
        <v>1647.8</v>
      </c>
      <c r="I15" s="11">
        <f t="shared" si="0"/>
        <v>1614.34</v>
      </c>
      <c r="J15" s="9">
        <f t="shared" si="1"/>
        <v>103.74323897649106</v>
      </c>
      <c r="K15" s="10">
        <f t="shared" si="2"/>
        <v>6.4263429491345947E-2</v>
      </c>
      <c r="L15" s="11">
        <f t="shared" si="3"/>
        <v>80717</v>
      </c>
    </row>
    <row r="16" spans="1:12" ht="46.5" customHeight="1" x14ac:dyDescent="0.25">
      <c r="A16" s="14">
        <v>6</v>
      </c>
      <c r="B16" s="32" t="s">
        <v>26</v>
      </c>
      <c r="C16" s="13" t="s">
        <v>74</v>
      </c>
      <c r="D16" s="33" t="s">
        <v>68</v>
      </c>
      <c r="E16" s="14">
        <v>5</v>
      </c>
      <c r="F16" s="16">
        <v>2181.0300000000002</v>
      </c>
      <c r="G16" s="16">
        <v>1925</v>
      </c>
      <c r="H16" s="16">
        <v>2117.5</v>
      </c>
      <c r="I16" s="11">
        <f t="shared" si="0"/>
        <v>2074.5100000000002</v>
      </c>
      <c r="J16" s="9">
        <f t="shared" si="1"/>
        <v>133.31896076702677</v>
      </c>
      <c r="K16" s="10">
        <f t="shared" si="2"/>
        <v>6.4265277471319368E-2</v>
      </c>
      <c r="L16" s="11">
        <f t="shared" si="3"/>
        <v>10372.549999999999</v>
      </c>
    </row>
    <row r="17" spans="1:12" ht="48.75" customHeight="1" x14ac:dyDescent="0.25">
      <c r="A17" s="14">
        <v>7</v>
      </c>
      <c r="B17" s="32" t="s">
        <v>27</v>
      </c>
      <c r="C17" s="13" t="s">
        <v>75</v>
      </c>
      <c r="D17" s="33" t="s">
        <v>68</v>
      </c>
      <c r="E17" s="14">
        <v>2</v>
      </c>
      <c r="F17" s="16">
        <v>881.93</v>
      </c>
      <c r="G17" s="16">
        <v>778.4</v>
      </c>
      <c r="H17" s="16">
        <v>856.24</v>
      </c>
      <c r="I17" s="11">
        <f t="shared" si="0"/>
        <v>838.86</v>
      </c>
      <c r="J17" s="9">
        <f t="shared" si="1"/>
        <v>53.909650651189835</v>
      </c>
      <c r="K17" s="10">
        <f t="shared" si="2"/>
        <v>6.4265628197733238E-2</v>
      </c>
      <c r="L17" s="11">
        <f t="shared" si="3"/>
        <v>1677.72</v>
      </c>
    </row>
    <row r="18" spans="1:12" ht="69.75" customHeight="1" x14ac:dyDescent="0.25">
      <c r="A18" s="14">
        <v>8</v>
      </c>
      <c r="B18" s="32" t="s">
        <v>28</v>
      </c>
      <c r="C18" s="13" t="s">
        <v>75</v>
      </c>
      <c r="D18" s="33" t="s">
        <v>68</v>
      </c>
      <c r="E18" s="14">
        <v>2</v>
      </c>
      <c r="F18" s="16">
        <v>4251.0200000000004</v>
      </c>
      <c r="G18" s="16">
        <v>3752</v>
      </c>
      <c r="H18" s="16">
        <v>4127.2</v>
      </c>
      <c r="I18" s="11">
        <f t="shared" si="0"/>
        <v>4043.41</v>
      </c>
      <c r="J18" s="9">
        <f t="shared" si="1"/>
        <v>259.84847918226001</v>
      </c>
      <c r="K18" s="10">
        <f t="shared" si="2"/>
        <v>6.4264740255888186E-2</v>
      </c>
      <c r="L18" s="11">
        <f t="shared" si="3"/>
        <v>8086.82</v>
      </c>
    </row>
    <row r="19" spans="1:12" ht="51" customHeight="1" x14ac:dyDescent="0.25">
      <c r="A19" s="14">
        <v>9</v>
      </c>
      <c r="B19" s="32" t="s">
        <v>29</v>
      </c>
      <c r="C19" s="13" t="s">
        <v>76</v>
      </c>
      <c r="D19" s="33" t="s">
        <v>100</v>
      </c>
      <c r="E19" s="14">
        <v>4</v>
      </c>
      <c r="F19" s="16">
        <v>4330.33</v>
      </c>
      <c r="G19" s="16">
        <v>3822</v>
      </c>
      <c r="H19" s="16">
        <v>4204.2</v>
      </c>
      <c r="I19" s="11">
        <f t="shared" si="0"/>
        <v>4118.84</v>
      </c>
      <c r="J19" s="9">
        <f t="shared" si="1"/>
        <v>264.69636875736188</v>
      </c>
      <c r="K19" s="10">
        <f t="shared" si="2"/>
        <v>6.426473340590648E-2</v>
      </c>
      <c r="L19" s="11">
        <f t="shared" si="3"/>
        <v>16475.36</v>
      </c>
    </row>
    <row r="20" spans="1:12" ht="41.25" customHeight="1" x14ac:dyDescent="0.25">
      <c r="A20" s="14">
        <v>10</v>
      </c>
      <c r="B20" s="32" t="s">
        <v>30</v>
      </c>
      <c r="C20" s="13" t="s">
        <v>77</v>
      </c>
      <c r="D20" s="33" t="s">
        <v>68</v>
      </c>
      <c r="E20" s="14">
        <v>2</v>
      </c>
      <c r="F20" s="16">
        <v>1789.23</v>
      </c>
      <c r="G20" s="16">
        <v>1579.2</v>
      </c>
      <c r="H20" s="16">
        <v>1737.12</v>
      </c>
      <c r="I20" s="11">
        <f t="shared" si="0"/>
        <v>1701.85</v>
      </c>
      <c r="J20" s="9">
        <f t="shared" si="1"/>
        <v>109.36695067523823</v>
      </c>
      <c r="K20" s="10">
        <f t="shared" si="2"/>
        <v>6.426356651599037E-2</v>
      </c>
      <c r="L20" s="11">
        <f t="shared" si="3"/>
        <v>3403.7</v>
      </c>
    </row>
    <row r="21" spans="1:12" ht="60.75" customHeight="1" x14ac:dyDescent="0.25">
      <c r="A21" s="14">
        <v>11</v>
      </c>
      <c r="B21" s="32" t="s">
        <v>31</v>
      </c>
      <c r="C21" s="13" t="s">
        <v>78</v>
      </c>
      <c r="D21" s="33" t="s">
        <v>68</v>
      </c>
      <c r="E21" s="14">
        <v>1</v>
      </c>
      <c r="F21" s="16">
        <v>7764.45</v>
      </c>
      <c r="G21" s="16">
        <v>6853</v>
      </c>
      <c r="H21" s="16">
        <v>7538.3</v>
      </c>
      <c r="I21" s="11">
        <f t="shared" si="0"/>
        <v>7385.25</v>
      </c>
      <c r="J21" s="9">
        <f t="shared" si="1"/>
        <v>474.60878889881502</v>
      </c>
      <c r="K21" s="10">
        <f t="shared" si="2"/>
        <v>6.4264417440007451E-2</v>
      </c>
      <c r="L21" s="11">
        <f t="shared" si="3"/>
        <v>7385.25</v>
      </c>
    </row>
    <row r="22" spans="1:12" ht="66.75" customHeight="1" x14ac:dyDescent="0.25">
      <c r="A22" s="14">
        <v>12</v>
      </c>
      <c r="B22" s="32" t="s">
        <v>32</v>
      </c>
      <c r="C22" s="13" t="s">
        <v>79</v>
      </c>
      <c r="D22" s="33" t="s">
        <v>68</v>
      </c>
      <c r="E22" s="14">
        <v>2</v>
      </c>
      <c r="F22" s="16">
        <v>8069</v>
      </c>
      <c r="G22" s="16">
        <v>7121.8</v>
      </c>
      <c r="H22" s="16">
        <v>7833.98</v>
      </c>
      <c r="I22" s="11">
        <f t="shared" si="0"/>
        <v>7674.93</v>
      </c>
      <c r="J22" s="9">
        <f t="shared" si="1"/>
        <v>493.22452507284464</v>
      </c>
      <c r="K22" s="10">
        <f t="shared" si="2"/>
        <v>6.4264395803935323E-2</v>
      </c>
      <c r="L22" s="11">
        <f t="shared" si="3"/>
        <v>15349.86</v>
      </c>
    </row>
    <row r="23" spans="1:12" ht="67.5" customHeight="1" x14ac:dyDescent="0.25">
      <c r="A23" s="14">
        <v>13</v>
      </c>
      <c r="B23" s="32" t="s">
        <v>33</v>
      </c>
      <c r="C23" s="13" t="s">
        <v>80</v>
      </c>
      <c r="D23" s="33" t="s">
        <v>68</v>
      </c>
      <c r="E23" s="14">
        <v>1</v>
      </c>
      <c r="F23" s="16">
        <v>4471.5</v>
      </c>
      <c r="G23" s="16">
        <v>3946.6</v>
      </c>
      <c r="H23" s="16">
        <v>4341.26</v>
      </c>
      <c r="I23" s="11">
        <f t="shared" ref="I23" si="4">ROUND((AVERAGE(F23:H23)),2)</f>
        <v>4253.12</v>
      </c>
      <c r="J23" s="9">
        <f t="shared" ref="J23" si="5">STDEV(F23:H23)</f>
        <v>273.32489312172072</v>
      </c>
      <c r="K23" s="10">
        <f t="shared" ref="K23" si="6">STDEV(F23:H23)/AVERAGE(F23:H23)</f>
        <v>6.4264561809147344E-2</v>
      </c>
      <c r="L23" s="11">
        <f t="shared" ref="L23" si="7">ROUND((I23*E23),2)</f>
        <v>4253.12</v>
      </c>
    </row>
    <row r="24" spans="1:12" ht="59.25" customHeight="1" x14ac:dyDescent="0.25">
      <c r="A24" s="14">
        <v>14</v>
      </c>
      <c r="B24" s="32" t="s">
        <v>34</v>
      </c>
      <c r="C24" s="13" t="s">
        <v>81</v>
      </c>
      <c r="D24" s="33" t="s">
        <v>68</v>
      </c>
      <c r="E24" s="14">
        <v>1</v>
      </c>
      <c r="F24" s="16">
        <v>540.89</v>
      </c>
      <c r="G24" s="16">
        <v>477.4</v>
      </c>
      <c r="H24" s="16">
        <v>525.14</v>
      </c>
      <c r="I24" s="11">
        <f t="shared" si="0"/>
        <v>514.48</v>
      </c>
      <c r="J24" s="9">
        <f t="shared" si="1"/>
        <v>33.060929105718337</v>
      </c>
      <c r="K24" s="10">
        <f t="shared" si="2"/>
        <v>6.4261279952544034E-2</v>
      </c>
      <c r="L24" s="11">
        <f t="shared" si="3"/>
        <v>514.48</v>
      </c>
    </row>
    <row r="25" spans="1:12" ht="59.25" customHeight="1" x14ac:dyDescent="0.25">
      <c r="A25" s="14">
        <v>15</v>
      </c>
      <c r="B25" s="32" t="s">
        <v>35</v>
      </c>
      <c r="C25" s="13" t="s">
        <v>81</v>
      </c>
      <c r="D25" s="33" t="s">
        <v>68</v>
      </c>
      <c r="E25" s="14">
        <v>1</v>
      </c>
      <c r="F25" s="16">
        <v>907.31</v>
      </c>
      <c r="G25" s="16">
        <v>800.8</v>
      </c>
      <c r="H25" s="16">
        <v>880.88</v>
      </c>
      <c r="I25" s="11">
        <f t="shared" ref="I25:I57" si="8">ROUND((AVERAGE(F25:H25)),2)</f>
        <v>863</v>
      </c>
      <c r="J25" s="9">
        <f t="shared" ref="J25:J57" si="9">STDEV(F25:H25)</f>
        <v>55.461294912157733</v>
      </c>
      <c r="K25" s="10">
        <f t="shared" ref="K25:K57" si="10">STDEV(F25:H25)/AVERAGE(F25:H25)</f>
        <v>6.4265943374239853E-2</v>
      </c>
      <c r="L25" s="11">
        <f t="shared" ref="L25:L57" si="11">ROUND((I25*E25),2)</f>
        <v>863</v>
      </c>
    </row>
    <row r="26" spans="1:12" ht="59.25" customHeight="1" x14ac:dyDescent="0.25">
      <c r="A26" s="14">
        <v>16</v>
      </c>
      <c r="B26" s="32" t="s">
        <v>36</v>
      </c>
      <c r="C26" s="13" t="s">
        <v>81</v>
      </c>
      <c r="D26" s="33" t="s">
        <v>68</v>
      </c>
      <c r="E26" s="14">
        <v>1</v>
      </c>
      <c r="F26" s="16">
        <v>1040.55</v>
      </c>
      <c r="G26" s="16">
        <v>918.4</v>
      </c>
      <c r="H26" s="16">
        <v>1010.24</v>
      </c>
      <c r="I26" s="11">
        <f t="shared" si="8"/>
        <v>989.73</v>
      </c>
      <c r="J26" s="9">
        <f t="shared" si="9"/>
        <v>63.605429799664115</v>
      </c>
      <c r="K26" s="10">
        <f t="shared" si="10"/>
        <v>6.4265435825592965E-2</v>
      </c>
      <c r="L26" s="11">
        <f t="shared" si="11"/>
        <v>989.73</v>
      </c>
    </row>
    <row r="27" spans="1:12" ht="59.25" customHeight="1" x14ac:dyDescent="0.25">
      <c r="A27" s="14">
        <v>17</v>
      </c>
      <c r="B27" s="32" t="s">
        <v>37</v>
      </c>
      <c r="C27" s="13" t="s">
        <v>82</v>
      </c>
      <c r="D27" s="33" t="s">
        <v>68</v>
      </c>
      <c r="E27" s="14">
        <v>1</v>
      </c>
      <c r="F27" s="16">
        <v>1188.06</v>
      </c>
      <c r="G27" s="16">
        <v>1048.5999999999999</v>
      </c>
      <c r="H27" s="16">
        <v>1153.46</v>
      </c>
      <c r="I27" s="11">
        <f t="shared" si="8"/>
        <v>1130.04</v>
      </c>
      <c r="J27" s="9">
        <f t="shared" si="9"/>
        <v>72.619867804892095</v>
      </c>
      <c r="K27" s="10">
        <f t="shared" si="10"/>
        <v>6.4263094939021714E-2</v>
      </c>
      <c r="L27" s="11">
        <f t="shared" si="11"/>
        <v>1130.04</v>
      </c>
    </row>
    <row r="28" spans="1:12" ht="59.25" customHeight="1" x14ac:dyDescent="0.25">
      <c r="A28" s="14">
        <v>18</v>
      </c>
      <c r="B28" s="32" t="s">
        <v>38</v>
      </c>
      <c r="C28" s="13" t="s">
        <v>83</v>
      </c>
      <c r="D28" s="33" t="s">
        <v>68</v>
      </c>
      <c r="E28" s="14">
        <v>1</v>
      </c>
      <c r="F28" s="16">
        <v>8129.28</v>
      </c>
      <c r="G28" s="16">
        <v>7175</v>
      </c>
      <c r="H28" s="16">
        <v>7892.5</v>
      </c>
      <c r="I28" s="11">
        <f t="shared" si="8"/>
        <v>7732.26</v>
      </c>
      <c r="J28" s="9">
        <f t="shared" si="9"/>
        <v>496.91067889511078</v>
      </c>
      <c r="K28" s="10">
        <f t="shared" si="10"/>
        <v>6.4264610721200641E-2</v>
      </c>
      <c r="L28" s="11">
        <f t="shared" si="11"/>
        <v>7732.26</v>
      </c>
    </row>
    <row r="29" spans="1:12" ht="59.25" customHeight="1" x14ac:dyDescent="0.25">
      <c r="A29" s="14">
        <v>19</v>
      </c>
      <c r="B29" s="32" t="s">
        <v>39</v>
      </c>
      <c r="C29" s="13" t="s">
        <v>84</v>
      </c>
      <c r="D29" s="33" t="s">
        <v>68</v>
      </c>
      <c r="E29" s="14">
        <v>1</v>
      </c>
      <c r="F29" s="16">
        <v>12887.88</v>
      </c>
      <c r="G29" s="16">
        <v>11375</v>
      </c>
      <c r="H29" s="16">
        <v>12512.5</v>
      </c>
      <c r="I29" s="11">
        <f t="shared" si="8"/>
        <v>12258.46</v>
      </c>
      <c r="J29" s="9">
        <f t="shared" si="9"/>
        <v>787.78405340549989</v>
      </c>
      <c r="K29" s="10">
        <f t="shared" si="10"/>
        <v>6.4264520454078239E-2</v>
      </c>
      <c r="L29" s="11">
        <f t="shared" si="11"/>
        <v>12258.46</v>
      </c>
    </row>
    <row r="30" spans="1:12" ht="59.25" customHeight="1" x14ac:dyDescent="0.25">
      <c r="A30" s="14">
        <v>20</v>
      </c>
      <c r="B30" s="32" t="s">
        <v>40</v>
      </c>
      <c r="C30" s="13" t="s">
        <v>85</v>
      </c>
      <c r="D30" s="33" t="s">
        <v>68</v>
      </c>
      <c r="E30" s="14">
        <v>5</v>
      </c>
      <c r="F30" s="16">
        <v>604.34</v>
      </c>
      <c r="G30" s="16">
        <v>533.4</v>
      </c>
      <c r="H30" s="16">
        <v>586.74</v>
      </c>
      <c r="I30" s="11">
        <f t="shared" si="8"/>
        <v>574.83000000000004</v>
      </c>
      <c r="J30" s="9">
        <f t="shared" si="9"/>
        <v>36.940039704003233</v>
      </c>
      <c r="K30" s="10">
        <f t="shared" si="10"/>
        <v>6.426291932177218E-2</v>
      </c>
      <c r="L30" s="11">
        <f t="shared" si="11"/>
        <v>2874.15</v>
      </c>
    </row>
    <row r="31" spans="1:12" ht="59.25" customHeight="1" x14ac:dyDescent="0.25">
      <c r="A31" s="14">
        <v>21</v>
      </c>
      <c r="B31" s="32" t="s">
        <v>41</v>
      </c>
      <c r="C31" s="13" t="s">
        <v>86</v>
      </c>
      <c r="D31" s="33" t="s">
        <v>68</v>
      </c>
      <c r="E31" s="14">
        <v>6</v>
      </c>
      <c r="F31" s="16">
        <v>1283.24</v>
      </c>
      <c r="G31" s="16">
        <v>1132.5999999999999</v>
      </c>
      <c r="H31" s="16">
        <v>1245.8599999999999</v>
      </c>
      <c r="I31" s="11">
        <f t="shared" si="8"/>
        <v>1220.57</v>
      </c>
      <c r="J31" s="9">
        <f t="shared" si="9"/>
        <v>78.440531189770383</v>
      </c>
      <c r="K31" s="10">
        <f t="shared" si="10"/>
        <v>6.4265667195376783E-2</v>
      </c>
      <c r="L31" s="11">
        <f t="shared" si="11"/>
        <v>7323.42</v>
      </c>
    </row>
    <row r="32" spans="1:12" ht="59.25" customHeight="1" x14ac:dyDescent="0.25">
      <c r="A32" s="14">
        <v>22</v>
      </c>
      <c r="B32" s="32" t="s">
        <v>42</v>
      </c>
      <c r="C32" s="13" t="s">
        <v>87</v>
      </c>
      <c r="D32" s="33" t="s">
        <v>68</v>
      </c>
      <c r="E32" s="14">
        <v>6</v>
      </c>
      <c r="F32" s="16">
        <v>1402.2</v>
      </c>
      <c r="G32" s="16">
        <v>1237.5999999999999</v>
      </c>
      <c r="H32" s="16">
        <v>1361.36</v>
      </c>
      <c r="I32" s="11">
        <f t="shared" si="8"/>
        <v>1333.72</v>
      </c>
      <c r="J32" s="9">
        <f t="shared" si="9"/>
        <v>85.710368100948031</v>
      </c>
      <c r="K32" s="10">
        <f t="shared" si="10"/>
        <v>6.4264139475263202E-2</v>
      </c>
      <c r="L32" s="11">
        <f t="shared" si="11"/>
        <v>8002.32</v>
      </c>
    </row>
    <row r="33" spans="1:12" ht="59.25" customHeight="1" x14ac:dyDescent="0.25">
      <c r="A33" s="14">
        <v>23</v>
      </c>
      <c r="B33" s="32" t="s">
        <v>43</v>
      </c>
      <c r="C33" s="13" t="s">
        <v>88</v>
      </c>
      <c r="D33" s="33" t="s">
        <v>68</v>
      </c>
      <c r="E33" s="14">
        <v>6</v>
      </c>
      <c r="F33" s="16">
        <v>1438.68</v>
      </c>
      <c r="G33" s="16">
        <v>1269.8</v>
      </c>
      <c r="H33" s="16">
        <v>1396.78</v>
      </c>
      <c r="I33" s="11">
        <f t="shared" si="8"/>
        <v>1368.42</v>
      </c>
      <c r="J33" s="9">
        <f t="shared" si="9"/>
        <v>87.939358651288828</v>
      </c>
      <c r="K33" s="10">
        <f t="shared" si="10"/>
        <v>6.4263426909347152E-2</v>
      </c>
      <c r="L33" s="11">
        <f t="shared" si="11"/>
        <v>8210.52</v>
      </c>
    </row>
    <row r="34" spans="1:12" ht="59.25" customHeight="1" x14ac:dyDescent="0.25">
      <c r="A34" s="14">
        <v>24</v>
      </c>
      <c r="B34" s="32" t="s">
        <v>44</v>
      </c>
      <c r="C34" s="13" t="s">
        <v>76</v>
      </c>
      <c r="D34" s="33" t="s">
        <v>68</v>
      </c>
      <c r="E34" s="14">
        <v>6</v>
      </c>
      <c r="F34" s="16">
        <v>12592.84</v>
      </c>
      <c r="G34" s="16">
        <v>11114.6</v>
      </c>
      <c r="H34" s="16">
        <v>12226.06</v>
      </c>
      <c r="I34" s="11">
        <f t="shared" si="8"/>
        <v>11977.83</v>
      </c>
      <c r="J34" s="9">
        <f t="shared" si="9"/>
        <v>769.74718767484501</v>
      </c>
      <c r="K34" s="10">
        <f t="shared" si="10"/>
        <v>6.4264309433384861E-2</v>
      </c>
      <c r="L34" s="11">
        <f t="shared" si="11"/>
        <v>71866.98</v>
      </c>
    </row>
    <row r="35" spans="1:12" ht="59.25" customHeight="1" x14ac:dyDescent="0.25">
      <c r="A35" s="14">
        <v>25</v>
      </c>
      <c r="B35" s="32" t="s">
        <v>45</v>
      </c>
      <c r="C35" s="13" t="s">
        <v>89</v>
      </c>
      <c r="D35" s="33" t="s">
        <v>68</v>
      </c>
      <c r="E35" s="14">
        <v>1</v>
      </c>
      <c r="F35" s="16">
        <v>888.27</v>
      </c>
      <c r="G35" s="16">
        <v>784</v>
      </c>
      <c r="H35" s="16">
        <v>862.4</v>
      </c>
      <c r="I35" s="11">
        <f t="shared" si="8"/>
        <v>844.89</v>
      </c>
      <c r="J35" s="9">
        <f t="shared" si="9"/>
        <v>54.295564275546475</v>
      </c>
      <c r="K35" s="10">
        <f t="shared" si="10"/>
        <v>6.4263471310521458E-2</v>
      </c>
      <c r="L35" s="11">
        <f t="shared" si="11"/>
        <v>844.89</v>
      </c>
    </row>
    <row r="36" spans="1:12" ht="78" customHeight="1" x14ac:dyDescent="0.25">
      <c r="A36" s="14">
        <v>26</v>
      </c>
      <c r="B36" s="32" t="s">
        <v>46</v>
      </c>
      <c r="C36" s="13" t="s">
        <v>90</v>
      </c>
      <c r="D36" s="33" t="s">
        <v>68</v>
      </c>
      <c r="E36" s="14">
        <v>20</v>
      </c>
      <c r="F36" s="16">
        <v>46</v>
      </c>
      <c r="G36" s="16">
        <v>40.6</v>
      </c>
      <c r="H36" s="16">
        <v>44.66</v>
      </c>
      <c r="I36" s="11">
        <f t="shared" si="8"/>
        <v>43.75</v>
      </c>
      <c r="J36" s="9">
        <f t="shared" si="9"/>
        <v>2.8118558521612247</v>
      </c>
      <c r="K36" s="10">
        <f t="shared" si="10"/>
        <v>6.4266094442203825E-2</v>
      </c>
      <c r="L36" s="11">
        <f t="shared" si="11"/>
        <v>875</v>
      </c>
    </row>
    <row r="37" spans="1:12" ht="59.25" customHeight="1" x14ac:dyDescent="0.25">
      <c r="A37" s="14">
        <v>27</v>
      </c>
      <c r="B37" s="32" t="s">
        <v>47</v>
      </c>
      <c r="C37" s="13" t="s">
        <v>90</v>
      </c>
      <c r="D37" s="33" t="s">
        <v>68</v>
      </c>
      <c r="E37" s="14">
        <v>10</v>
      </c>
      <c r="F37" s="16">
        <v>483.79</v>
      </c>
      <c r="G37" s="16">
        <v>427</v>
      </c>
      <c r="H37" s="16">
        <v>469.7</v>
      </c>
      <c r="I37" s="11">
        <f t="shared" si="8"/>
        <v>460.16</v>
      </c>
      <c r="J37" s="9">
        <f t="shared" si="9"/>
        <v>29.57172692511098</v>
      </c>
      <c r="K37" s="10">
        <f t="shared" si="10"/>
        <v>6.426354466554117E-2</v>
      </c>
      <c r="L37" s="11">
        <f t="shared" si="11"/>
        <v>4601.6000000000004</v>
      </c>
    </row>
    <row r="38" spans="1:12" ht="59.25" customHeight="1" x14ac:dyDescent="0.25">
      <c r="A38" s="14">
        <v>28</v>
      </c>
      <c r="B38" s="32" t="s">
        <v>48</v>
      </c>
      <c r="C38" s="13" t="s">
        <v>90</v>
      </c>
      <c r="D38" s="33" t="s">
        <v>68</v>
      </c>
      <c r="E38" s="14">
        <v>20</v>
      </c>
      <c r="F38" s="16">
        <v>39.659999999999997</v>
      </c>
      <c r="G38" s="16">
        <v>35</v>
      </c>
      <c r="H38" s="16">
        <v>38.5</v>
      </c>
      <c r="I38" s="11">
        <f t="shared" si="8"/>
        <v>37.72</v>
      </c>
      <c r="J38" s="9">
        <f t="shared" si="9"/>
        <v>2.425943115573816</v>
      </c>
      <c r="K38" s="10">
        <f t="shared" si="10"/>
        <v>6.4314504654661084E-2</v>
      </c>
      <c r="L38" s="11">
        <f t="shared" si="11"/>
        <v>754.4</v>
      </c>
    </row>
    <row r="39" spans="1:12" ht="59.25" customHeight="1" x14ac:dyDescent="0.25">
      <c r="A39" s="14">
        <v>29</v>
      </c>
      <c r="B39" s="32" t="s">
        <v>49</v>
      </c>
      <c r="C39" s="13" t="s">
        <v>90</v>
      </c>
      <c r="D39" s="33" t="s">
        <v>68</v>
      </c>
      <c r="E39" s="14">
        <v>20</v>
      </c>
      <c r="F39" s="16">
        <v>50.76</v>
      </c>
      <c r="G39" s="16">
        <v>44.8</v>
      </c>
      <c r="H39" s="16">
        <v>49.28</v>
      </c>
      <c r="I39" s="11">
        <f t="shared" si="8"/>
        <v>48.28</v>
      </c>
      <c r="J39" s="9">
        <f t="shared" si="9"/>
        <v>3.1032885782666111</v>
      </c>
      <c r="K39" s="10">
        <f t="shared" si="10"/>
        <v>6.4276896815795584E-2</v>
      </c>
      <c r="L39" s="11">
        <f t="shared" si="11"/>
        <v>965.6</v>
      </c>
    </row>
    <row r="40" spans="1:12" ht="59.25" customHeight="1" x14ac:dyDescent="0.25">
      <c r="A40" s="14">
        <v>30</v>
      </c>
      <c r="B40" s="32" t="s">
        <v>50</v>
      </c>
      <c r="C40" s="13" t="s">
        <v>90</v>
      </c>
      <c r="D40" s="33" t="s">
        <v>68</v>
      </c>
      <c r="E40" s="14">
        <v>10</v>
      </c>
      <c r="F40" s="16">
        <v>959.65</v>
      </c>
      <c r="G40" s="16">
        <v>847</v>
      </c>
      <c r="H40" s="16">
        <v>931.7</v>
      </c>
      <c r="I40" s="11">
        <f t="shared" si="8"/>
        <v>912.78</v>
      </c>
      <c r="J40" s="9">
        <f t="shared" si="9"/>
        <v>58.659064374854573</v>
      </c>
      <c r="K40" s="10">
        <f t="shared" si="10"/>
        <v>6.4263952060388083E-2</v>
      </c>
      <c r="L40" s="11">
        <f t="shared" si="11"/>
        <v>9127.7999999999993</v>
      </c>
    </row>
    <row r="41" spans="1:12" ht="59.25" customHeight="1" x14ac:dyDescent="0.25">
      <c r="A41" s="14">
        <v>31</v>
      </c>
      <c r="B41" s="32" t="s">
        <v>51</v>
      </c>
      <c r="C41" s="13" t="s">
        <v>91</v>
      </c>
      <c r="D41" s="33" t="s">
        <v>68</v>
      </c>
      <c r="E41" s="14">
        <v>2</v>
      </c>
      <c r="F41" s="16">
        <v>6360.66</v>
      </c>
      <c r="G41" s="16">
        <v>5614</v>
      </c>
      <c r="H41" s="16">
        <v>6175.4</v>
      </c>
      <c r="I41" s="11">
        <f t="shared" si="8"/>
        <v>6050.02</v>
      </c>
      <c r="J41" s="9">
        <f t="shared" si="9"/>
        <v>388.79994495884375</v>
      </c>
      <c r="K41" s="10">
        <f t="shared" si="10"/>
        <v>6.426424126843279E-2</v>
      </c>
      <c r="L41" s="11">
        <f t="shared" si="11"/>
        <v>12100.04</v>
      </c>
    </row>
    <row r="42" spans="1:12" ht="59.25" customHeight="1" x14ac:dyDescent="0.25">
      <c r="A42" s="14">
        <v>32</v>
      </c>
      <c r="B42" s="32" t="s">
        <v>52</v>
      </c>
      <c r="C42" s="13" t="s">
        <v>92</v>
      </c>
      <c r="D42" s="33" t="s">
        <v>68</v>
      </c>
      <c r="E42" s="14">
        <v>2</v>
      </c>
      <c r="F42" s="16">
        <v>3922.67</v>
      </c>
      <c r="G42" s="16">
        <v>3462.2</v>
      </c>
      <c r="H42" s="16">
        <v>3808.42</v>
      </c>
      <c r="I42" s="11">
        <f t="shared" si="8"/>
        <v>3731.1</v>
      </c>
      <c r="J42" s="9">
        <f t="shared" si="9"/>
        <v>239.77557972682163</v>
      </c>
      <c r="K42" s="10">
        <f t="shared" si="10"/>
        <v>6.4264102795555625E-2</v>
      </c>
      <c r="L42" s="11">
        <f t="shared" si="11"/>
        <v>7462.2</v>
      </c>
    </row>
    <row r="43" spans="1:12" ht="59.25" customHeight="1" x14ac:dyDescent="0.25">
      <c r="A43" s="14">
        <v>33</v>
      </c>
      <c r="B43" s="32" t="s">
        <v>53</v>
      </c>
      <c r="C43" s="13" t="s">
        <v>71</v>
      </c>
      <c r="D43" s="33" t="s">
        <v>68</v>
      </c>
      <c r="E43" s="14">
        <v>1</v>
      </c>
      <c r="F43" s="16">
        <v>35515.019999999997</v>
      </c>
      <c r="G43" s="16">
        <v>31346</v>
      </c>
      <c r="H43" s="16">
        <v>34480.6</v>
      </c>
      <c r="I43" s="11">
        <f t="shared" si="8"/>
        <v>33780.54</v>
      </c>
      <c r="J43" s="9">
        <f t="shared" si="9"/>
        <v>2170.8857507478356</v>
      </c>
      <c r="K43" s="10">
        <f t="shared" si="10"/>
        <v>6.4264388631674788E-2</v>
      </c>
      <c r="L43" s="11">
        <f t="shared" si="11"/>
        <v>33780.54</v>
      </c>
    </row>
    <row r="44" spans="1:12" ht="59.25" customHeight="1" x14ac:dyDescent="0.25">
      <c r="A44" s="14">
        <v>34</v>
      </c>
      <c r="B44" s="32" t="s">
        <v>54</v>
      </c>
      <c r="C44" s="13" t="s">
        <v>71</v>
      </c>
      <c r="D44" s="33" t="s">
        <v>68</v>
      </c>
      <c r="E44" s="14">
        <v>1</v>
      </c>
      <c r="F44" s="16">
        <v>24795.48</v>
      </c>
      <c r="G44" s="16">
        <v>21884.799999999999</v>
      </c>
      <c r="H44" s="16">
        <v>24073.279999999999</v>
      </c>
      <c r="I44" s="11">
        <f t="shared" si="8"/>
        <v>23584.52</v>
      </c>
      <c r="J44" s="9">
        <f t="shared" si="9"/>
        <v>1515.644835969166</v>
      </c>
      <c r="K44" s="10">
        <f t="shared" si="10"/>
        <v>6.4264391896428935E-2</v>
      </c>
      <c r="L44" s="11">
        <f t="shared" si="11"/>
        <v>23584.52</v>
      </c>
    </row>
    <row r="45" spans="1:12" ht="59.25" customHeight="1" x14ac:dyDescent="0.25">
      <c r="A45" s="14">
        <v>35</v>
      </c>
      <c r="B45" s="32" t="s">
        <v>55</v>
      </c>
      <c r="C45" s="13" t="s">
        <v>93</v>
      </c>
      <c r="D45" s="33" t="s">
        <v>68</v>
      </c>
      <c r="E45" s="14">
        <v>1</v>
      </c>
      <c r="F45" s="16">
        <v>20890.25</v>
      </c>
      <c r="G45" s="16">
        <v>18438</v>
      </c>
      <c r="H45" s="16">
        <v>20281.8</v>
      </c>
      <c r="I45" s="11">
        <f t="shared" si="8"/>
        <v>19870.02</v>
      </c>
      <c r="J45" s="9">
        <f t="shared" si="9"/>
        <v>1276.9325161625939</v>
      </c>
      <c r="K45" s="10">
        <f t="shared" si="10"/>
        <v>6.4264290140467611E-2</v>
      </c>
      <c r="L45" s="11">
        <f t="shared" si="11"/>
        <v>19870.02</v>
      </c>
    </row>
    <row r="46" spans="1:12" ht="59.25" customHeight="1" x14ac:dyDescent="0.25">
      <c r="A46" s="14">
        <v>36</v>
      </c>
      <c r="B46" s="32" t="s">
        <v>56</v>
      </c>
      <c r="C46" s="13" t="s">
        <v>93</v>
      </c>
      <c r="D46" s="33" t="s">
        <v>68</v>
      </c>
      <c r="E46" s="14">
        <v>1</v>
      </c>
      <c r="F46" s="16">
        <v>8097.55</v>
      </c>
      <c r="G46" s="16">
        <v>7147</v>
      </c>
      <c r="H46" s="16">
        <v>7861.7</v>
      </c>
      <c r="I46" s="11">
        <f t="shared" si="8"/>
        <v>7702.08</v>
      </c>
      <c r="J46" s="9">
        <f t="shared" si="9"/>
        <v>494.96912614155377</v>
      </c>
      <c r="K46" s="10">
        <f t="shared" si="10"/>
        <v>6.4264317162008602E-2</v>
      </c>
      <c r="L46" s="11">
        <f t="shared" si="11"/>
        <v>7702.08</v>
      </c>
    </row>
    <row r="47" spans="1:12" ht="59.25" customHeight="1" x14ac:dyDescent="0.25">
      <c r="A47" s="14">
        <v>37</v>
      </c>
      <c r="B47" s="32" t="s">
        <v>58</v>
      </c>
      <c r="C47" s="13" t="s">
        <v>77</v>
      </c>
      <c r="D47" s="33" t="s">
        <v>68</v>
      </c>
      <c r="E47" s="14">
        <v>8</v>
      </c>
      <c r="F47" s="16">
        <v>3120.06</v>
      </c>
      <c r="G47" s="16">
        <v>2753.8</v>
      </c>
      <c r="H47" s="16">
        <v>3029.18</v>
      </c>
      <c r="I47" s="11">
        <f t="shared" si="8"/>
        <v>2967.68</v>
      </c>
      <c r="J47" s="9">
        <f t="shared" si="9"/>
        <v>190.71781353612445</v>
      </c>
      <c r="K47" s="10">
        <f t="shared" si="10"/>
        <v>6.4264952264437014E-2</v>
      </c>
      <c r="L47" s="11">
        <f t="shared" si="11"/>
        <v>23741.439999999999</v>
      </c>
    </row>
    <row r="48" spans="1:12" ht="59.25" customHeight="1" x14ac:dyDescent="0.25">
      <c r="A48" s="14">
        <v>38</v>
      </c>
      <c r="B48" s="32" t="s">
        <v>57</v>
      </c>
      <c r="C48" s="13" t="s">
        <v>94</v>
      </c>
      <c r="D48" s="33" t="s">
        <v>21</v>
      </c>
      <c r="E48" s="14">
        <v>2</v>
      </c>
      <c r="F48" s="16">
        <v>1348.27</v>
      </c>
      <c r="G48" s="16">
        <v>1190</v>
      </c>
      <c r="H48" s="16">
        <v>1309</v>
      </c>
      <c r="I48" s="11">
        <f t="shared" si="8"/>
        <v>1282.42</v>
      </c>
      <c r="J48" s="9">
        <f t="shared" si="9"/>
        <v>82.414122778400866</v>
      </c>
      <c r="K48" s="10">
        <f t="shared" si="10"/>
        <v>6.4264366248067487E-2</v>
      </c>
      <c r="L48" s="11">
        <f t="shared" si="11"/>
        <v>2564.84</v>
      </c>
    </row>
    <row r="49" spans="1:12" ht="59.25" customHeight="1" x14ac:dyDescent="0.25">
      <c r="A49" s="14">
        <v>39</v>
      </c>
      <c r="B49" s="32" t="s">
        <v>59</v>
      </c>
      <c r="C49" s="13" t="s">
        <v>79</v>
      </c>
      <c r="D49" s="33" t="s">
        <v>68</v>
      </c>
      <c r="E49" s="14">
        <v>2</v>
      </c>
      <c r="F49" s="16">
        <v>372.76</v>
      </c>
      <c r="G49" s="16">
        <v>329</v>
      </c>
      <c r="H49" s="16">
        <v>361.9</v>
      </c>
      <c r="I49" s="11">
        <f t="shared" si="8"/>
        <v>354.55</v>
      </c>
      <c r="J49" s="9">
        <f t="shared" si="9"/>
        <v>22.786279497393448</v>
      </c>
      <c r="K49" s="10">
        <f t="shared" si="10"/>
        <v>6.4267565286069195E-2</v>
      </c>
      <c r="L49" s="11">
        <f t="shared" si="11"/>
        <v>709.1</v>
      </c>
    </row>
    <row r="50" spans="1:12" ht="59.25" customHeight="1" x14ac:dyDescent="0.25">
      <c r="A50" s="14">
        <v>40</v>
      </c>
      <c r="B50" s="32" t="s">
        <v>60</v>
      </c>
      <c r="C50" s="13" t="s">
        <v>79</v>
      </c>
      <c r="D50" s="33" t="s">
        <v>68</v>
      </c>
      <c r="E50" s="14">
        <v>2</v>
      </c>
      <c r="F50" s="16">
        <v>563.1</v>
      </c>
      <c r="G50" s="16">
        <v>497</v>
      </c>
      <c r="H50" s="16">
        <v>546.70000000000005</v>
      </c>
      <c r="I50" s="11">
        <f t="shared" si="8"/>
        <v>535.6</v>
      </c>
      <c r="J50" s="9">
        <f t="shared" si="9"/>
        <v>34.41961649989728</v>
      </c>
      <c r="K50" s="10">
        <f t="shared" si="10"/>
        <v>6.4263660380689466E-2</v>
      </c>
      <c r="L50" s="11">
        <f t="shared" si="11"/>
        <v>1071.2</v>
      </c>
    </row>
    <row r="51" spans="1:12" ht="59.25" customHeight="1" x14ac:dyDescent="0.25">
      <c r="A51" s="14">
        <v>41</v>
      </c>
      <c r="B51" s="32" t="s">
        <v>61</v>
      </c>
      <c r="C51" s="13" t="s">
        <v>79</v>
      </c>
      <c r="D51" s="33" t="s">
        <v>68</v>
      </c>
      <c r="E51" s="14">
        <v>2</v>
      </c>
      <c r="F51" s="16">
        <v>791.51</v>
      </c>
      <c r="G51" s="16">
        <v>698.6</v>
      </c>
      <c r="H51" s="16">
        <v>768.46</v>
      </c>
      <c r="I51" s="11">
        <f t="shared" si="8"/>
        <v>752.86</v>
      </c>
      <c r="J51" s="9">
        <f t="shared" si="9"/>
        <v>48.38041993754635</v>
      </c>
      <c r="K51" s="10">
        <f t="shared" si="10"/>
        <v>6.4262458021066005E-2</v>
      </c>
      <c r="L51" s="11">
        <f t="shared" si="11"/>
        <v>1505.72</v>
      </c>
    </row>
    <row r="52" spans="1:12" ht="59.25" customHeight="1" x14ac:dyDescent="0.25">
      <c r="A52" s="14">
        <v>42</v>
      </c>
      <c r="B52" s="32" t="s">
        <v>62</v>
      </c>
      <c r="C52" s="13" t="s">
        <v>95</v>
      </c>
      <c r="D52" s="33" t="s">
        <v>68</v>
      </c>
      <c r="E52" s="14">
        <v>3</v>
      </c>
      <c r="F52" s="16">
        <v>2165.16</v>
      </c>
      <c r="G52" s="16">
        <v>1911</v>
      </c>
      <c r="H52" s="16">
        <v>2102.1</v>
      </c>
      <c r="I52" s="11">
        <f t="shared" si="8"/>
        <v>2059.42</v>
      </c>
      <c r="J52" s="9">
        <f t="shared" si="9"/>
        <v>132.3461869492279</v>
      </c>
      <c r="K52" s="10">
        <f t="shared" si="10"/>
        <v>6.4263815515644154E-2</v>
      </c>
      <c r="L52" s="11">
        <f t="shared" si="11"/>
        <v>6178.26</v>
      </c>
    </row>
    <row r="53" spans="1:12" ht="59.25" customHeight="1" x14ac:dyDescent="0.25">
      <c r="A53" s="14">
        <v>43</v>
      </c>
      <c r="B53" s="32" t="s">
        <v>63</v>
      </c>
      <c r="C53" s="13" t="s">
        <v>96</v>
      </c>
      <c r="D53" s="33" t="s">
        <v>68</v>
      </c>
      <c r="E53" s="14">
        <v>1</v>
      </c>
      <c r="F53" s="16">
        <v>4163.78</v>
      </c>
      <c r="G53" s="16">
        <v>3675</v>
      </c>
      <c r="H53" s="16">
        <v>4042.5</v>
      </c>
      <c r="I53" s="11">
        <f t="shared" si="8"/>
        <v>3960.43</v>
      </c>
      <c r="J53" s="9">
        <f t="shared" si="9"/>
        <v>254.51620013927067</v>
      </c>
      <c r="K53" s="10">
        <f t="shared" si="10"/>
        <v>6.4264843553709039E-2</v>
      </c>
      <c r="L53" s="11">
        <f t="shared" si="11"/>
        <v>3960.43</v>
      </c>
    </row>
    <row r="54" spans="1:12" ht="59.25" customHeight="1" x14ac:dyDescent="0.25">
      <c r="A54" s="14">
        <v>44</v>
      </c>
      <c r="B54" s="32" t="s">
        <v>64</v>
      </c>
      <c r="C54" s="13" t="s">
        <v>97</v>
      </c>
      <c r="D54" s="33" t="s">
        <v>68</v>
      </c>
      <c r="E54" s="14">
        <v>1</v>
      </c>
      <c r="F54" s="16">
        <v>19034.400000000001</v>
      </c>
      <c r="G54" s="16">
        <v>16800</v>
      </c>
      <c r="H54" s="16">
        <v>18480</v>
      </c>
      <c r="I54" s="11">
        <f t="shared" si="8"/>
        <v>18104.8</v>
      </c>
      <c r="J54" s="9">
        <f t="shared" si="9"/>
        <v>1163.493498048013</v>
      </c>
      <c r="K54" s="10">
        <f t="shared" si="10"/>
        <v>6.4264366248067528E-2</v>
      </c>
      <c r="L54" s="11">
        <f t="shared" si="11"/>
        <v>18104.8</v>
      </c>
    </row>
    <row r="55" spans="1:12" ht="59.25" customHeight="1" x14ac:dyDescent="0.25">
      <c r="A55" s="14">
        <v>45</v>
      </c>
      <c r="B55" s="32" t="s">
        <v>65</v>
      </c>
      <c r="C55" s="13" t="s">
        <v>98</v>
      </c>
      <c r="D55" s="33" t="s">
        <v>68</v>
      </c>
      <c r="E55" s="14">
        <v>1</v>
      </c>
      <c r="F55" s="16">
        <v>7137.9</v>
      </c>
      <c r="G55" s="16">
        <v>6300</v>
      </c>
      <c r="H55" s="16">
        <v>6930</v>
      </c>
      <c r="I55" s="11">
        <f t="shared" si="8"/>
        <v>6789.3</v>
      </c>
      <c r="J55" s="9">
        <f t="shared" si="9"/>
        <v>436.31006176800446</v>
      </c>
      <c r="K55" s="10">
        <f t="shared" si="10"/>
        <v>6.4264366248067473E-2</v>
      </c>
      <c r="L55" s="11">
        <f t="shared" si="11"/>
        <v>6789.3</v>
      </c>
    </row>
    <row r="56" spans="1:12" ht="59.25" customHeight="1" x14ac:dyDescent="0.25">
      <c r="A56" s="14">
        <v>46</v>
      </c>
      <c r="B56" s="32" t="s">
        <v>66</v>
      </c>
      <c r="C56" s="13" t="s">
        <v>98</v>
      </c>
      <c r="D56" s="33" t="s">
        <v>68</v>
      </c>
      <c r="E56" s="14">
        <v>1</v>
      </c>
      <c r="F56" s="16">
        <v>9993.06</v>
      </c>
      <c r="G56" s="16">
        <v>8820</v>
      </c>
      <c r="H56" s="16">
        <v>9702</v>
      </c>
      <c r="I56" s="11">
        <f t="shared" si="8"/>
        <v>9505.02</v>
      </c>
      <c r="J56" s="9">
        <f t="shared" si="9"/>
        <v>610.83408647520628</v>
      </c>
      <c r="K56" s="10">
        <f t="shared" si="10"/>
        <v>6.4264366248067487E-2</v>
      </c>
      <c r="L56" s="11">
        <f t="shared" si="11"/>
        <v>9505.02</v>
      </c>
    </row>
    <row r="57" spans="1:12" ht="59.25" customHeight="1" thickBot="1" x14ac:dyDescent="0.3">
      <c r="A57" s="35">
        <v>47</v>
      </c>
      <c r="B57" s="36" t="s">
        <v>67</v>
      </c>
      <c r="C57" s="43" t="s">
        <v>92</v>
      </c>
      <c r="D57" s="37" t="s">
        <v>68</v>
      </c>
      <c r="E57" s="35">
        <v>5</v>
      </c>
      <c r="F57" s="38">
        <v>2921.78</v>
      </c>
      <c r="G57" s="38">
        <v>2578.8000000000002</v>
      </c>
      <c r="H57" s="38">
        <v>2836.68</v>
      </c>
      <c r="I57" s="39">
        <f t="shared" si="8"/>
        <v>2779.09</v>
      </c>
      <c r="J57" s="40">
        <f t="shared" si="9"/>
        <v>178.59609215582887</v>
      </c>
      <c r="K57" s="41">
        <f t="shared" si="10"/>
        <v>6.4264311832362989E-2</v>
      </c>
      <c r="L57" s="11">
        <f t="shared" si="11"/>
        <v>13895.45</v>
      </c>
    </row>
    <row r="58" spans="1:12" ht="15.75" thickBot="1" x14ac:dyDescent="0.3">
      <c r="A58" s="18" t="s">
        <v>19</v>
      </c>
      <c r="B58" s="19"/>
      <c r="C58" s="19"/>
      <c r="D58" s="19"/>
      <c r="E58" s="19"/>
      <c r="F58" s="19"/>
      <c r="G58" s="19"/>
      <c r="H58" s="19"/>
      <c r="I58" s="19"/>
      <c r="J58" s="19"/>
      <c r="K58" s="42"/>
      <c r="L58" s="17">
        <f>SUM(L11:L57)</f>
        <v>536138.71</v>
      </c>
    </row>
    <row r="59" spans="1:12" x14ac:dyDescent="0.25">
      <c r="B59" s="12"/>
    </row>
  </sheetData>
  <mergeCells count="14">
    <mergeCell ref="A2:L2"/>
    <mergeCell ref="A5:B5"/>
    <mergeCell ref="C5:L5"/>
    <mergeCell ref="A6:B6"/>
    <mergeCell ref="C6:L6"/>
    <mergeCell ref="A58:K58"/>
    <mergeCell ref="A7:L7"/>
    <mergeCell ref="A8:L8"/>
    <mergeCell ref="A9:A10"/>
    <mergeCell ref="B9:B10"/>
    <mergeCell ref="C9:C10"/>
    <mergeCell ref="D9:D10"/>
    <mergeCell ref="E9:E10"/>
    <mergeCell ref="I9:I10"/>
  </mergeCells>
  <phoneticPr fontId="8" type="noConversion"/>
  <pageMargins left="0.24027777777777801" right="0.24027777777777801" top="0.05" bottom="0.209722222222222" header="0.51180555555555496" footer="0.51180555555555496"/>
  <pageSetup paperSize="9" scale="64" fitToHeight="0" orientation="landscape" useFirstPageNumber="1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Новикова Юлия Игоревна</cp:lastModifiedBy>
  <cp:revision>7</cp:revision>
  <cp:lastPrinted>2026-01-19T13:27:01Z</cp:lastPrinted>
  <dcterms:created xsi:type="dcterms:W3CDTF">2014-01-17T11:35:00Z</dcterms:created>
  <dcterms:modified xsi:type="dcterms:W3CDTF">2026-08-25T13:05:41Z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1049-12.2.0.17562</vt:lpwstr>
  </property>
  <property fmtid="{D5CDD505-2E9C-101B-9397-08002B2CF9AE}" pid="3" name="Generator">
    <vt:lpwstr>NPOI</vt:lpwstr>
  </property>
  <property fmtid="{D5CDD505-2E9C-101B-9397-08002B2CF9AE}" pid="4" name="Generator Version">
    <vt:lpwstr>2.4.1</vt:lpwstr>
  </property>
  <property fmtid="{D5CDD505-2E9C-101B-9397-08002B2CF9AE}" pid="5" name="ICV">
    <vt:lpwstr>03922F94E72048269C8DF3C494D4590F_12</vt:lpwstr>
  </property>
</Properties>
</file>