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65" yWindow="-120" windowWidth="28110" windowHeight="11130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10" localSheetId="0">Лист1!#REF!</definedName>
    <definedName name="_ftn2" localSheetId="0">Лист1!#REF!</definedName>
    <definedName name="_ftn3" localSheetId="0">Лист1!#REF!</definedName>
    <definedName name="_ftn4" localSheetId="0">Лист1!#REF!</definedName>
    <definedName name="_ftn5" localSheetId="0">Лист1!#REF!</definedName>
    <definedName name="_ftn6" localSheetId="0">Лист1!#REF!</definedName>
    <definedName name="_ftn7" localSheetId="0">Лист1!#REF!</definedName>
    <definedName name="_ftn8" localSheetId="0">Лист1!#REF!</definedName>
    <definedName name="_ftn9" localSheetId="0">Лист1!#REF!</definedName>
    <definedName name="_ftnref1" localSheetId="0">Лист1!#REF!</definedName>
    <definedName name="_ftnref10" localSheetId="0">Лист1!#REF!</definedName>
    <definedName name="_ftnref2" localSheetId="0">Лист1!#REF!</definedName>
    <definedName name="_ftnref3" localSheetId="0">Лист1!#REF!</definedName>
    <definedName name="_ftnref4" localSheetId="0">Лист1!$N$10</definedName>
    <definedName name="_ftnref5" localSheetId="0">Лист1!$O$10</definedName>
    <definedName name="_ftnref6" localSheetId="0">Лист1!$G$11</definedName>
    <definedName name="_ftnref7" localSheetId="0">Лист1!$L$11</definedName>
    <definedName name="_ftnref8" localSheetId="0">Лист1!$M$11</definedName>
    <definedName name="_ftnref9" localSheetId="0">Лист1!$A$17</definedName>
  </definedNames>
  <calcPr calcId="145621" refMode="R1C1"/>
</workbook>
</file>

<file path=xl/calcChain.xml><?xml version="1.0" encoding="utf-8"?>
<calcChain xmlns="http://schemas.openxmlformats.org/spreadsheetml/2006/main">
  <c r="M15" i="1" l="1"/>
  <c r="J15" i="1" l="1"/>
  <c r="L15" i="1" l="1"/>
  <c r="K15" i="1" l="1"/>
  <c r="N16" i="1" l="1"/>
</calcChain>
</file>

<file path=xl/sharedStrings.xml><?xml version="1.0" encoding="utf-8"?>
<sst xmlns="http://schemas.openxmlformats.org/spreadsheetml/2006/main" count="32" uniqueCount="30">
  <si>
    <t>Обоснование начальной (максимальной) цены контракта, цены контракта, заключаемого с единственным поставщиком (подрядчиком, исполнителем) (НМЦК(ЦК))</t>
  </si>
  <si>
    <t xml:space="preserve">Дата подготовки обоснования НМЦК(ЦК) </t>
  </si>
  <si>
    <t xml:space="preserve">Предмет контракта </t>
  </si>
  <si>
    <t>Используемый метод определения НМЦК(ЦК)</t>
  </si>
  <si>
    <t>Реквизиты запросов ценовой информации (в т.ч. в ЕИС)</t>
  </si>
  <si>
    <t>Метод сопоставимых рыночных цен (анализа рынка)</t>
  </si>
  <si>
    <t>№ п/п</t>
  </si>
  <si>
    <t>Наименование товара, работы, услуги согласно описанию объекта закупки</t>
  </si>
  <si>
    <t>Единица измерений</t>
  </si>
  <si>
    <t>Расчет НМЦК(ЦК)/начальной цены единицы товара и начальной суммы цен единиц товара (работы, услуги)</t>
  </si>
  <si>
    <t>Источник № 1</t>
  </si>
  <si>
    <t>Источник № 2</t>
  </si>
  <si>
    <t>Источник № 3</t>
  </si>
  <si>
    <t>Цена за ед.(руб.)</t>
  </si>
  <si>
    <t>Итого НМЦК (ЦК)</t>
  </si>
  <si>
    <t>Наименование товара, работы, услуги по КТРУ</t>
  </si>
  <si>
    <t>Типовая принадлежность</t>
  </si>
  <si>
    <t>Кол-во</t>
  </si>
  <si>
    <t>Ценовые значения анализа рынка</t>
  </si>
  <si>
    <t>Коэфф. Вариации</t>
  </si>
  <si>
    <t xml:space="preserve"> Всего НМЦК (ЦК)/цена единицы товара (работы, услуги) с учетом ЛБО (руб.)</t>
  </si>
  <si>
    <t>Начальная сумма цен единиц товара</t>
  </si>
  <si>
    <t>Ср. рыночная цена за единицу (руб.)</t>
  </si>
  <si>
    <t>Цена за единицу с учетом нормативных затрат</t>
  </si>
  <si>
    <t>Итоговое значение НМЦК (ЦК) (руб.)</t>
  </si>
  <si>
    <t>Итого цена единицы товара (работы, услуги) в том числе с учетом ЛБО (руб.)</t>
  </si>
  <si>
    <t>Поставка запасных частей для вычислительной техники  для обеспечения нужд управления Федерального казначейства по Республике Карелия</t>
  </si>
  <si>
    <t>Кабель (запчасти СВТ)</t>
  </si>
  <si>
    <t>шт</t>
  </si>
  <si>
    <t xml:space="preserve">Письмо о предоставлении ценовой информации от 23.06.2026 № 54-09-16/3797  направлено в 16 организаций.Размещен запрос ценовой информации в ЕИС: от 23.06.2026 № 0872400000226000462  Ответ получен от 3 (трех) организаций, на основании данной информации произведен расчет НМЦК: Источник № 1 – от 24.06.2026 вх № 3808, Источник № 2 – от 24.06.2026 вх № 3809,  Источник № 3 – от 24.06.2026 вх № 3810.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</si>
</sst>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="85" zoomScaleNormal="85" workbookViewId="0">
      <selection activeCell="D8" sqref="D8"/>
    </sheetView>
  </sheetViews>
  <sheetFormatPr defaultRowHeight="15" x14ac:dyDescent="0.25"/>
  <cols>
    <col min="1" max="1" width="8.7109375" style="9" customWidth="1"/>
    <col min="2" max="2" width="24.5703125" style="9" customWidth="1"/>
    <col min="3" max="3" width="21.85546875" style="9" customWidth="1"/>
    <col min="4" max="4" width="10.42578125" style="9" customWidth="1"/>
    <col min="5" max="5" width="17.42578125" style="9" customWidth="1"/>
    <col min="6" max="6" width="19" style="9" customWidth="1"/>
    <col min="7" max="7" width="19.7109375" style="9" customWidth="1"/>
    <col min="8" max="8" width="18.28515625" style="9" customWidth="1"/>
    <col min="9" max="9" width="17.140625" style="9" customWidth="1"/>
    <col min="10" max="10" width="20.28515625" style="9" customWidth="1"/>
    <col min="11" max="11" width="21.42578125" style="9" customWidth="1"/>
    <col min="12" max="12" width="19.85546875" style="9" customWidth="1"/>
    <col min="13" max="13" width="14.5703125" style="9" customWidth="1"/>
    <col min="14" max="14" width="13.7109375" style="9" customWidth="1"/>
    <col min="15" max="16384" width="9.140625" style="9"/>
  </cols>
  <sheetData>
    <row r="1" spans="1:15" ht="18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x14ac:dyDescent="0.25">
      <c r="A2" s="1"/>
      <c r="F2" s="13"/>
    </row>
    <row r="3" spans="1:15" x14ac:dyDescent="0.25">
      <c r="A3" s="16" t="s">
        <v>1</v>
      </c>
      <c r="B3" s="16"/>
      <c r="C3" s="16"/>
      <c r="D3" s="14">
        <v>46197</v>
      </c>
      <c r="F3" s="13"/>
    </row>
    <row r="4" spans="1:15" ht="45.75" customHeight="1" x14ac:dyDescent="0.25">
      <c r="A4" s="1" t="s">
        <v>2</v>
      </c>
      <c r="D4" s="18" t="s">
        <v>26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5" customHeight="1" x14ac:dyDescent="0.25">
      <c r="A5" s="1" t="s">
        <v>3</v>
      </c>
      <c r="D5" s="1" t="s">
        <v>5</v>
      </c>
      <c r="F5" s="13"/>
    </row>
    <row r="6" spans="1:15" ht="15" customHeight="1" x14ac:dyDescent="0.25">
      <c r="A6" s="1" t="s">
        <v>4</v>
      </c>
      <c r="D6" s="18" t="s">
        <v>29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36" customHeight="1" x14ac:dyDescent="0.25"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8.75" customHeight="1" x14ac:dyDescent="0.25">
      <c r="A8" s="2"/>
      <c r="B8" s="2"/>
      <c r="C8" s="3"/>
      <c r="D8" s="2"/>
      <c r="E8" s="2"/>
      <c r="F8" s="4"/>
      <c r="G8" s="4"/>
      <c r="H8" s="4"/>
      <c r="I8" s="5"/>
      <c r="J8" s="6"/>
      <c r="K8" s="6"/>
      <c r="L8" s="6"/>
    </row>
    <row r="9" spans="1:15" x14ac:dyDescent="0.25">
      <c r="B9" s="8"/>
      <c r="C9" s="8"/>
      <c r="D9" s="8"/>
      <c r="E9" s="8"/>
      <c r="F9" s="7"/>
      <c r="G9" s="7"/>
      <c r="H9" s="7"/>
      <c r="I9" s="8"/>
      <c r="J9" s="8"/>
      <c r="K9" s="8"/>
      <c r="L9" s="8"/>
      <c r="M9" s="8"/>
      <c r="N9" s="8"/>
      <c r="O9" s="8"/>
    </row>
    <row r="10" spans="1:15" ht="15.75" customHeight="1" x14ac:dyDescent="0.25">
      <c r="A10" s="19" t="s">
        <v>6</v>
      </c>
      <c r="B10" s="19" t="s">
        <v>15</v>
      </c>
      <c r="C10" s="19" t="s">
        <v>7</v>
      </c>
      <c r="D10" s="19" t="s">
        <v>16</v>
      </c>
      <c r="E10" s="19" t="s">
        <v>8</v>
      </c>
      <c r="F10" s="19" t="s">
        <v>17</v>
      </c>
      <c r="G10" s="19" t="s">
        <v>9</v>
      </c>
      <c r="H10" s="19"/>
      <c r="I10" s="19"/>
      <c r="J10" s="19"/>
      <c r="K10" s="19"/>
      <c r="L10" s="19"/>
      <c r="M10" s="19"/>
      <c r="N10" s="19" t="s">
        <v>25</v>
      </c>
      <c r="O10" s="19" t="s">
        <v>20</v>
      </c>
    </row>
    <row r="11" spans="1:15" ht="38.25" customHeight="1" x14ac:dyDescent="0.25">
      <c r="A11" s="19"/>
      <c r="B11" s="19"/>
      <c r="C11" s="19"/>
      <c r="D11" s="19"/>
      <c r="E11" s="19"/>
      <c r="F11" s="19"/>
      <c r="G11" s="25" t="s">
        <v>18</v>
      </c>
      <c r="H11" s="25"/>
      <c r="I11" s="25"/>
      <c r="J11" s="19" t="s">
        <v>19</v>
      </c>
      <c r="K11" s="20" t="s">
        <v>22</v>
      </c>
      <c r="L11" s="19" t="s">
        <v>23</v>
      </c>
      <c r="M11" s="19" t="s">
        <v>24</v>
      </c>
      <c r="N11" s="19"/>
      <c r="O11" s="19"/>
    </row>
    <row r="12" spans="1:15" x14ac:dyDescent="0.25">
      <c r="A12" s="19"/>
      <c r="B12" s="19"/>
      <c r="C12" s="19"/>
      <c r="D12" s="19"/>
      <c r="E12" s="19"/>
      <c r="F12" s="19"/>
      <c r="G12" s="12" t="s">
        <v>10</v>
      </c>
      <c r="H12" s="12" t="s">
        <v>11</v>
      </c>
      <c r="I12" s="12" t="s">
        <v>12</v>
      </c>
      <c r="J12" s="19"/>
      <c r="K12" s="21"/>
      <c r="L12" s="19"/>
      <c r="M12" s="19"/>
      <c r="N12" s="19"/>
      <c r="O12" s="19"/>
    </row>
    <row r="13" spans="1:15" ht="91.5" customHeight="1" x14ac:dyDescent="0.25">
      <c r="A13" s="19"/>
      <c r="B13" s="19"/>
      <c r="C13" s="19"/>
      <c r="D13" s="19"/>
      <c r="E13" s="19"/>
      <c r="F13" s="19"/>
      <c r="G13" s="12" t="s">
        <v>13</v>
      </c>
      <c r="H13" s="12" t="s">
        <v>13</v>
      </c>
      <c r="I13" s="12" t="s">
        <v>13</v>
      </c>
      <c r="J13" s="19"/>
      <c r="K13" s="22"/>
      <c r="L13" s="19"/>
      <c r="M13" s="19"/>
      <c r="N13" s="19"/>
      <c r="O13" s="19"/>
    </row>
    <row r="14" spans="1:15" s="10" customFormat="1" x14ac:dyDescent="0.25">
      <c r="A14" s="12">
        <v>1</v>
      </c>
      <c r="B14" s="12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2">
        <v>10</v>
      </c>
      <c r="K14" s="12">
        <v>11</v>
      </c>
      <c r="L14" s="12">
        <v>12</v>
      </c>
      <c r="M14" s="12">
        <v>13</v>
      </c>
      <c r="N14" s="12">
        <v>14</v>
      </c>
      <c r="O14" s="12">
        <v>15</v>
      </c>
    </row>
    <row r="15" spans="1:15" s="10" customFormat="1" x14ac:dyDescent="0.25">
      <c r="A15" s="12">
        <v>1</v>
      </c>
      <c r="B15" s="11"/>
      <c r="C15" s="12" t="s">
        <v>27</v>
      </c>
      <c r="D15" s="12"/>
      <c r="E15" s="12" t="s">
        <v>28</v>
      </c>
      <c r="F15" s="12">
        <v>1</v>
      </c>
      <c r="G15" s="15">
        <v>10000</v>
      </c>
      <c r="H15" s="15">
        <v>12500</v>
      </c>
      <c r="I15" s="15">
        <v>11000</v>
      </c>
      <c r="J15" s="15">
        <f>STDEV(G15:I15)*F15*100/((G15+H15+I15)*F15/3)</f>
        <v>11.268409604881716</v>
      </c>
      <c r="K15" s="15">
        <f>(G15+H15+I15)/3</f>
        <v>11166.666666666666</v>
      </c>
      <c r="L15" s="15">
        <f>18000 *14</f>
        <v>252000</v>
      </c>
      <c r="M15" s="15">
        <f>G15</f>
        <v>10000</v>
      </c>
      <c r="N15" s="12"/>
      <c r="O15" s="12"/>
    </row>
    <row r="16" spans="1:15" x14ac:dyDescent="0.25">
      <c r="A16" s="23" t="s">
        <v>14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5">
        <f>M15</f>
        <v>10000</v>
      </c>
      <c r="O16" s="12"/>
    </row>
    <row r="17" spans="1:15" x14ac:dyDescent="0.25">
      <c r="A17" s="24" t="s">
        <v>21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5"/>
      <c r="O17" s="12"/>
    </row>
  </sheetData>
  <mergeCells count="20">
    <mergeCell ref="A16:M16"/>
    <mergeCell ref="A17:M17"/>
    <mergeCell ref="G10:M10"/>
    <mergeCell ref="N10:N13"/>
    <mergeCell ref="G11:I11"/>
    <mergeCell ref="J11:J13"/>
    <mergeCell ref="L11:L13"/>
    <mergeCell ref="M11:M13"/>
    <mergeCell ref="A3:C3"/>
    <mergeCell ref="A1:M1"/>
    <mergeCell ref="D6:O7"/>
    <mergeCell ref="D4:O4"/>
    <mergeCell ref="B10:B13"/>
    <mergeCell ref="C10:C13"/>
    <mergeCell ref="D10:D13"/>
    <mergeCell ref="E10:E13"/>
    <mergeCell ref="F10:F13"/>
    <mergeCell ref="O10:O13"/>
    <mergeCell ref="A10:A13"/>
    <mergeCell ref="K11: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Лист1</vt:lpstr>
      <vt:lpstr>Лист2</vt:lpstr>
      <vt:lpstr>Лист3</vt:lpstr>
      <vt:lpstr>Лист1!_ftnref4</vt:lpstr>
      <vt:lpstr>Лист1!_ftnref5</vt:lpstr>
      <vt:lpstr>Лист1!_ftnref6</vt:lpstr>
      <vt:lpstr>Лист1!_ftnref7</vt:lpstr>
      <vt:lpstr>Лист1!_ftnref8</vt:lpstr>
      <vt:lpstr>Лист1!_ftnref9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2026-06-24T15:13:41Z</dcterms:modified>
</cp:coreProperties>
</file>