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\планирование и организация торгов\Шивринская Д.В\Березка реестр\Документация 2026\КФ\Поставка контроллера ОВЕН\"/>
    </mc:Choice>
  </mc:AlternateContent>
  <bookViews>
    <workbookView xWindow="0" yWindow="0" windowWidth="28800" windowHeight="12030" tabRatio="500"/>
  </bookViews>
  <sheets>
    <sheet name="Расчет цены (2)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8" i="1" l="1"/>
  <c r="G8" i="1"/>
  <c r="F8" i="1"/>
  <c r="E8" i="1" l="1"/>
  <c r="M7" i="1" l="1"/>
  <c r="N7" i="1" s="1"/>
  <c r="K7" i="1"/>
  <c r="J7" i="1"/>
  <c r="N8" i="1" l="1"/>
  <c r="L7" i="1"/>
</calcChain>
</file>

<file path=xl/sharedStrings.xml><?xml version="1.0" encoding="utf-8"?>
<sst xmlns="http://schemas.openxmlformats.org/spreadsheetml/2006/main" count="30" uniqueCount="30">
  <si>
    <t>Приложение к извещению
об осуществлении закупки</t>
  </si>
  <si>
    <t>Обоснование начальной (максимальной) цены контракта</t>
  </si>
  <si>
    <r>
      <rPr>
        <b/>
        <sz val="12"/>
        <color rgb="FF000000"/>
        <rFont val="Times New Roman"/>
        <family val="1"/>
        <charset val="204"/>
      </rPr>
      <t>Используемый метод определения Н(М)ЦК: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</t>
    </r>
  </si>
  <si>
    <t>№</t>
  </si>
  <si>
    <t>Наименование объекта закупки</t>
  </si>
  <si>
    <t>Основные характеристики объекта закупки (Код детали)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</si>
  <si>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</si>
  <si>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</si>
  <si>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</si>
  <si>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</si>
  <si>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Устанновленая цена за единицу измерения, руб.</t>
  </si>
  <si>
    <t>Установленная Н(М)ЦК, руб.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</si>
  <si>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</si>
  <si>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</si>
  <si>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</si>
  <si>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</si>
  <si>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</si>
  <si>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</si>
  <si>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</si>
  <si>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t>шт.</t>
  </si>
  <si>
    <t>-</t>
  </si>
  <si>
    <t>Всего</t>
  </si>
  <si>
    <t>Начальная (максимальная) цена контракта установлена на основании минимального ценового предложения.</t>
  </si>
  <si>
    <t>Дата подготовки обоснования НМЦК:</t>
  </si>
  <si>
    <t>Начальник отдела флота      Шабалин А.А.</t>
  </si>
  <si>
    <t>В соответствии с описанием объекта закупки</t>
  </si>
  <si>
    <t>Предмет контракта: Поставка контроллера ОВЕН для системы автоматики и управления судового двигателя</t>
  </si>
  <si>
    <t>Начальная (максимальная) цена контракта принята в сумме 93 975 (Девяносто три тысячи девятьсот семьдесят пять) рублей 00 копеек.</t>
  </si>
  <si>
    <t>29.07.2026 г.</t>
  </si>
  <si>
    <t>Контроллер ОВЕН ПР103 для системы автоматики и управления судового двигателя Cummins KTA19 (K19-M4)  прошитый и настроенный под земснаряд проекта Ц480ДА.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</si>
</sst>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center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textRotation="90" wrapText="1"/>
    </xf>
    <xf numFmtId="0" fontId="2" fillId="0" borderId="3" xfId="0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4" fontId="1" fillId="0" borderId="3" xfId="0" applyNumberFormat="1" applyFont="1" applyBorder="1" applyAlignment="1" applyProtection="1">
      <alignment horizontal="center" vertical="center"/>
    </xf>
    <xf numFmtId="4" fontId="1" fillId="0" borderId="3" xfId="0" applyNumberFormat="1" applyFont="1" applyBorder="1" applyAlignment="1" applyProtection="1">
      <alignment horizontal="center" vertical="center" wrapText="1"/>
    </xf>
    <xf numFmtId="4" fontId="2" fillId="0" borderId="3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top"/>
    </xf>
    <xf numFmtId="0" fontId="7" fillId="0" borderId="3" xfId="0" applyFont="1" applyBorder="1" applyAlignment="1" applyProtection="1">
      <alignment horizontal="center" vertical="center" wrapText="1"/>
    </xf>
    <xf numFmtId="3" fontId="2" fillId="0" borderId="3" xfId="0" applyNumberFormat="1" applyFont="1" applyBorder="1" applyAlignment="1" applyProtection="1">
      <alignment horizontal="center" vertical="center"/>
    </xf>
    <xf numFmtId="4" fontId="2" fillId="0" borderId="3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/>
    <xf numFmtId="0" fontId="2" fillId="0" borderId="0" xfId="0" applyFont="1" applyBorder="1" applyAlignment="1" applyProtection="1"/>
    <xf numFmtId="0" fontId="8" fillId="0" borderId="0" xfId="0" applyFont="1" applyBorder="1" applyAlignment="1" applyProtection="1"/>
    <xf numFmtId="0" fontId="2" fillId="0" borderId="0" xfId="0" applyFont="1" applyAlignment="1" applyProtection="1">
      <alignment horizontal="center" vertical="center"/>
    </xf>
    <xf numFmtId="0" fontId="9" fillId="0" borderId="0" xfId="0" applyFont="1" applyAlignment="1" applyProtection="1"/>
    <xf numFmtId="0" fontId="2" fillId="0" borderId="3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right"/>
    </xf>
    <xf numFmtId="14" fontId="9" fillId="0" borderId="0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2" fontId="2" fillId="0" borderId="3" xfId="0" applyNumberFormat="1" applyFont="1" applyBorder="1" applyAlignment="1" applyProtection="1">
      <alignment horizontal="center" vertical="top" wrapText="1"/>
    </xf>
    <xf numFmtId="2" fontId="2" fillId="0" borderId="3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19080</xdr:colOff>
      <xdr:row>5</xdr:row>
      <xdr:rowOff>952560</xdr:rowOff>
    </xdr:from>
    <xdr:to>
      <xdr:col>11</xdr:col>
      <xdr:colOff>1005480</xdr:colOff>
      <xdr:row>5</xdr:row>
      <xdr:rowOff>1303560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248120" y="3310200"/>
          <a:ext cx="986400" cy="3510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10</xdr:col>
      <xdr:colOff>19080</xdr:colOff>
      <xdr:row>5</xdr:row>
      <xdr:rowOff>923760</xdr:rowOff>
    </xdr:from>
    <xdr:to>
      <xdr:col>10</xdr:col>
      <xdr:colOff>1017720</xdr:colOff>
      <xdr:row>5</xdr:row>
      <xdr:rowOff>1360440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161280" y="3281400"/>
          <a:ext cx="998640" cy="436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zoomScale="84" zoomScaleNormal="84" workbookViewId="0">
      <selection activeCell="B7" sqref="B7"/>
    </sheetView>
  </sheetViews>
  <sheetFormatPr defaultColWidth="9.140625" defaultRowHeight="12.75" x14ac:dyDescent="0.2"/>
  <cols>
    <col min="1" max="1" width="3.140625" style="1" customWidth="1"/>
    <col min="2" max="2" width="28.42578125" style="1" customWidth="1"/>
    <col min="3" max="3" width="21" style="2" customWidth="1"/>
    <col min="4" max="4" width="5.85546875" style="1" customWidth="1"/>
    <col min="5" max="5" width="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3" width="14.28515625" style="1" customWidth="1"/>
    <col min="14" max="14" width="15.140625" style="1" customWidth="1"/>
    <col min="15" max="16384" width="9.140625" style="1"/>
  </cols>
  <sheetData>
    <row r="1" spans="1:14" ht="24.75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30" customHeight="1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29.25" customHeight="1" x14ac:dyDescent="0.2">
      <c r="A3" s="27" t="s">
        <v>26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62.65" customHeight="1" x14ac:dyDescent="0.2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ht="39" customHeight="1" x14ac:dyDescent="0.2">
      <c r="A5" s="29" t="s">
        <v>3</v>
      </c>
      <c r="B5" s="29" t="s">
        <v>4</v>
      </c>
      <c r="C5" s="30" t="s">
        <v>5</v>
      </c>
      <c r="D5" s="30" t="s">
        <v>6</v>
      </c>
      <c r="E5" s="30" t="s">
        <v>7</v>
      </c>
      <c r="F5" s="30" t="s">
        <v>8</v>
      </c>
      <c r="G5" s="30"/>
      <c r="H5" s="30"/>
      <c r="I5" s="30"/>
      <c r="J5" s="31" t="s">
        <v>9</v>
      </c>
      <c r="K5" s="31"/>
      <c r="L5" s="31"/>
      <c r="M5" s="32" t="s">
        <v>10</v>
      </c>
      <c r="N5" s="30" t="s">
        <v>11</v>
      </c>
    </row>
    <row r="6" spans="1:14" ht="135.75" customHeight="1" x14ac:dyDescent="0.2">
      <c r="A6" s="29"/>
      <c r="B6" s="29"/>
      <c r="C6" s="29"/>
      <c r="D6" s="30"/>
      <c r="E6" s="30"/>
      <c r="F6" s="4" t="s">
        <v>12</v>
      </c>
      <c r="G6" s="4" t="s">
        <v>13</v>
      </c>
      <c r="H6" s="4" t="s">
        <v>14</v>
      </c>
      <c r="I6" s="4" t="s">
        <v>15</v>
      </c>
      <c r="J6" s="3" t="s">
        <v>16</v>
      </c>
      <c r="K6" s="5" t="s">
        <v>17</v>
      </c>
      <c r="L6" s="5" t="s">
        <v>18</v>
      </c>
      <c r="M6" s="32"/>
      <c r="N6" s="30"/>
    </row>
    <row r="7" spans="1:14" s="11" customFormat="1" ht="117.75" customHeight="1" x14ac:dyDescent="0.25">
      <c r="A7" s="6">
        <v>1</v>
      </c>
      <c r="B7" s="33" t="s">
        <v>29</v>
      </c>
      <c r="C7" s="12" t="s">
        <v>25</v>
      </c>
      <c r="D7" s="6" t="s">
        <v>19</v>
      </c>
      <c r="E7" s="7">
        <v>1</v>
      </c>
      <c r="F7" s="8">
        <v>93975</v>
      </c>
      <c r="G7" s="8">
        <v>111020</v>
      </c>
      <c r="H7" s="8">
        <v>105000</v>
      </c>
      <c r="I7" s="9" t="s">
        <v>20</v>
      </c>
      <c r="J7" s="9">
        <f t="shared" ref="J7" si="0">AVERAGE(F7:H7)</f>
        <v>103331.66666666667</v>
      </c>
      <c r="K7" s="8">
        <f t="shared" ref="K7" si="1">STDEV(F7:H7)</f>
        <v>8644.1025175163995</v>
      </c>
      <c r="L7" s="8">
        <f t="shared" ref="L7" si="2">K7/J7*100</f>
        <v>8.3653954265550077</v>
      </c>
      <c r="M7" s="8">
        <f t="shared" ref="M7" si="3">F7</f>
        <v>93975</v>
      </c>
      <c r="N7" s="10">
        <f t="shared" ref="N7" si="4">E7*M7</f>
        <v>93975</v>
      </c>
    </row>
    <row r="8" spans="1:14" ht="23.25" customHeight="1" x14ac:dyDescent="0.2">
      <c r="A8" s="22" t="s">
        <v>21</v>
      </c>
      <c r="B8" s="22"/>
      <c r="C8" s="22"/>
      <c r="D8" s="22"/>
      <c r="E8" s="13">
        <f>SUM(E7:E7)</f>
        <v>1</v>
      </c>
      <c r="F8" s="14">
        <f>E7*F7</f>
        <v>93975</v>
      </c>
      <c r="G8" s="14">
        <f>E7*G7</f>
        <v>111020</v>
      </c>
      <c r="H8" s="14">
        <f>E7*H7</f>
        <v>105000</v>
      </c>
      <c r="I8" s="14"/>
      <c r="J8" s="14"/>
      <c r="K8" s="14"/>
      <c r="L8" s="14"/>
      <c r="M8" s="14"/>
      <c r="N8" s="14">
        <f>SUM(N7:N7)</f>
        <v>93975</v>
      </c>
    </row>
    <row r="9" spans="1:14" x14ac:dyDescent="0.2">
      <c r="A9" s="15"/>
      <c r="B9" s="15"/>
      <c r="C9" s="16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5.75" x14ac:dyDescent="0.25">
      <c r="A10" s="15"/>
      <c r="B10" s="17" t="s">
        <v>22</v>
      </c>
      <c r="C10" s="16"/>
      <c r="D10" s="15"/>
      <c r="E10" s="15"/>
      <c r="F10" s="18"/>
      <c r="G10" s="15"/>
      <c r="H10" s="15"/>
      <c r="I10" s="15"/>
      <c r="J10" s="15"/>
      <c r="K10" s="15"/>
      <c r="L10" s="15"/>
      <c r="M10" s="15"/>
      <c r="N10" s="15"/>
    </row>
    <row r="11" spans="1:14" x14ac:dyDescent="0.2">
      <c r="A11" s="15"/>
      <c r="B11" s="15"/>
      <c r="C11" s="16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5.75" x14ac:dyDescent="0.25">
      <c r="A12" s="15"/>
      <c r="B12" s="19" t="s">
        <v>27</v>
      </c>
      <c r="C12" s="16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4" spans="1:14" ht="15" x14ac:dyDescent="0.25">
      <c r="B14" s="23" t="s">
        <v>23</v>
      </c>
      <c r="C14" s="23"/>
      <c r="D14" s="24" t="s">
        <v>28</v>
      </c>
      <c r="E14" s="24"/>
      <c r="F14" s="24"/>
      <c r="G14" s="21" t="s">
        <v>24</v>
      </c>
    </row>
    <row r="16" spans="1:14" s="20" customFormat="1" x14ac:dyDescent="0.2">
      <c r="A16" s="1"/>
      <c r="B16" s="1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</sheetData>
  <mergeCells count="16">
    <mergeCell ref="A8:D8"/>
    <mergeCell ref="B14:C14"/>
    <mergeCell ref="D14:F14"/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</mergeCells>
  <pageMargins left="0.70833333333333304" right="0.70833333333333304" top="0.74791666666666701" bottom="0.74791666666666701" header="0.511811023622047" footer="0.511811023622047"/>
  <pageSetup paperSize="9" scale="6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SaVa</dc:creator>
  <dc:description/>
  <cp:lastModifiedBy>Дарья Шивринская+</cp:lastModifiedBy>
  <cp:revision>18</cp:revision>
  <cp:lastPrinted>2026-07-29T10:32:22Z</cp:lastPrinted>
  <dcterms:created xsi:type="dcterms:W3CDTF">2014-01-15T18:15:09Z</dcterms:created>
  <dcterms:modified xsi:type="dcterms:W3CDTF">2026-07-29T10:32:36Z</dcterms:modified>
  <dc:language>ru-RU</dc:language>
</cp:coreProperties>
</file>