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krasmel\общая_2019\ОБЩАЯ\ЗАКУПКИ 2026\ЕП п. 4 ч.1 ст.93 44-ФЗ ЕАТ\Красноярский филиал\1С программа\"/>
    </mc:Choice>
  </mc:AlternateContent>
  <xr:revisionPtr revIDLastSave="0" documentId="13_ncr:1_{899FB678-4B8A-4984-887D-5EB8DE0F2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K10" i="1" l="1"/>
  <c r="N10" i="1" l="1"/>
  <c r="N11" i="1" s="1"/>
  <c r="L10" i="1"/>
  <c r="M10" i="1" l="1"/>
  <c r="E17" i="1"/>
</calcChain>
</file>

<file path=xl/sharedStrings.xml><?xml version="1.0" encoding="utf-8"?>
<sst xmlns="http://schemas.openxmlformats.org/spreadsheetml/2006/main" count="41" uniqueCount="40">
  <si>
    <t>Предмет контракта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</si>
  <si>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</si>
  <si>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руб.</t>
  </si>
  <si>
    <t>Средняя арифметическая цена за ед&lt;ц&gt;</t>
  </si>
  <si>
    <t>Среднее квадратическое отклонение</t>
  </si>
  <si>
    <t>Коэффициент вариации цен V (%)</t>
  </si>
  <si>
    <t>№ п/п</t>
  </si>
  <si>
    <t>Ед. изм.</t>
  </si>
  <si>
    <t>Метод сопоставимых рыночных цен</t>
  </si>
  <si>
    <r>
      <rPr>
        <b/>
        <sz val="14"/>
        <color indexed="8"/>
        <rFont val="Times New Roman"/>
        <family val="1"/>
        <charset val="204"/>
      </rPr>
      <t>Расчет начальной цены единицы услуги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</si>
  <si>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Начальная цена единицы услуги, определяемая методом сопоставимых рыночных цен (анализа рынка)**</t>
  </si>
  <si>
    <t>Однородность совокупности значений выявленных цен, используемых в расчете начальной цены единицы услуги</t>
  </si>
  <si>
    <t>Наименование услуги</t>
  </si>
  <si>
    <t xml:space="preserve">Расчет и обоснование начальной цены единицы услуги
</t>
  </si>
  <si>
    <t>Используемый метод определения начальной цены единицы услуги с обоснованием:</t>
  </si>
  <si>
    <t>ОКПД2</t>
  </si>
  <si>
    <t>* Предмет Контракта не позволяет заранее определить объем оказываемых услуг, на основании этого Исполнитель обязуется оказать услуги исходя из фактических потребностей Заказчика на сумму, не превышающую максимальное значение цены Контракта.</t>
  </si>
  <si>
    <t>**Общее значение коэффициента вариации цен менее 33%, следовательно, совокупность ценовых значений является однородной.</t>
  </si>
  <si>
    <t>1</t>
  </si>
  <si>
    <t>(должность)</t>
  </si>
  <si>
    <t>(подпись/расшифровка подписи)</t>
  </si>
  <si>
    <t>* Значение коэффициента вариации цен менее 33%, следовательно, совокупность ценовых значений является однородной.</t>
  </si>
  <si>
    <t>** При определении Н(М)ЦК  Заказчиком применяется Приказ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(Метод сопоставимых рыночных цен (анализ рынка))</t>
  </si>
  <si>
    <t>***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</si>
  <si>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 xml:space="preserve">По произведенным Заказчиком расчетам среднее квадратичное отклонение составило </t>
  </si>
  <si>
    <t xml:space="preserve"> </t>
  </si>
  <si>
    <t>Поскольку коэффициент вариации цены менее 33%, совокупность значений, используемых в расчете, при определении НМЦК считается однородной  и не требуется дополнительные исследования в целях увеличения количества ценовой информации, используемой в расчетах</t>
  </si>
  <si>
    <t>руб.</t>
  </si>
  <si>
    <t xml:space="preserve">Объем подлежащих оказанию услуг
</t>
  </si>
  <si>
    <t>ИТОГО</t>
  </si>
  <si>
    <t>Контрактный управляющий</t>
  </si>
  <si>
    <t>85.42.19.900</t>
  </si>
  <si>
    <t>Начальная максимальная цена контракта (НМЦК) - целесообразно для проверки НМЦК использовать наименьшую предложенную цену Исп.№1</t>
  </si>
  <si>
    <t>усл.ед.</t>
  </si>
  <si>
    <t>Берсенева А.Э.</t>
  </si>
  <si>
    <t>Приобретение лицензии для ЭВМ системы "1С:Предприятие" и баз данных, включая базы данных 1С:ИТС</t>
  </si>
  <si>
    <t>Приложение к Извещению на проведение закупочной сессии на ЕАТ</t>
  </si>
  <si>
    <t>Исполнитель № 1 КП от 24.03.2026 №42</t>
  </si>
  <si>
    <t>Исполнитель № 2 КП от 24.03.2026 № 36</t>
  </si>
  <si>
    <t>Исполнитель № 3 КП от 24.03.2026 №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</si>
</sst>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1" applyFont="1"/>
    <xf numFmtId="0" fontId="2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/>
    <xf numFmtId="0" fontId="11" fillId="0" borderId="4" xfId="0" applyFont="1" applyBorder="1" applyAlignment="1">
      <alignment horizontal="left" vertical="center" wrapText="1"/>
    </xf>
    <xf numFmtId="4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" fontId="14" fillId="0" borderId="0" xfId="0" applyNumberFormat="1" applyFont="1" applyAlignment="1">
      <alignment horizontal="center" vertical="center" wrapText="1"/>
    </xf>
    <xf numFmtId="10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4" fontId="1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" fontId="18" fillId="2" borderId="0" xfId="0" applyNumberFormat="1" applyFont="1" applyFill="1" applyAlignment="1">
      <alignment vertical="center"/>
    </xf>
    <xf numFmtId="0" fontId="19" fillId="0" borderId="0" xfId="0" applyFont="1"/>
    <xf numFmtId="4" fontId="20" fillId="0" borderId="0" xfId="0" applyNumberFormat="1" applyFont="1"/>
    <xf numFmtId="0" fontId="21" fillId="0" borderId="0" xfId="0" applyFont="1"/>
    <xf numFmtId="4" fontId="22" fillId="2" borderId="0" xfId="0" applyNumberFormat="1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top"/>
    </xf>
    <xf numFmtId="0" fontId="24" fillId="0" borderId="0" xfId="0" applyFont="1"/>
    <xf numFmtId="4" fontId="25" fillId="2" borderId="0" xfId="0" applyNumberFormat="1" applyFont="1" applyFill="1" applyAlignment="1">
      <alignment horizontal="center" vertical="center"/>
    </xf>
    <xf numFmtId="4" fontId="22" fillId="2" borderId="0" xfId="0" applyNumberFormat="1" applyFont="1" applyFill="1" applyAlignment="1">
      <alignment horizontal="center" vertical="center"/>
    </xf>
    <xf numFmtId="4" fontId="26" fillId="2" borderId="0" xfId="0" applyNumberFormat="1" applyFont="1" applyFill="1" applyAlignment="1">
      <alignment vertical="center"/>
    </xf>
    <xf numFmtId="0" fontId="27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vertical="center" wrapText="1"/>
    </xf>
    <xf numFmtId="4" fontId="27" fillId="2" borderId="0" xfId="0" applyNumberFormat="1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6" fillId="0" borderId="0" xfId="1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/>
    <xf numFmtId="0" fontId="0" fillId="0" borderId="16" xfId="0" applyBorder="1"/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361950</xdr:colOff>
      <xdr:row>7</xdr:row>
      <xdr:rowOff>1609725</xdr:rowOff>
    </xdr:from>
    <xdr:to>
      <xdr:col>11</xdr:col>
      <xdr:colOff>1362075</xdr:colOff>
      <xdr:row>7</xdr:row>
      <xdr:rowOff>2047875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50387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352425</xdr:colOff>
      <xdr:row>7</xdr:row>
      <xdr:rowOff>1695450</xdr:rowOff>
    </xdr:from>
    <xdr:to>
      <xdr:col>12</xdr:col>
      <xdr:colOff>1285875</xdr:colOff>
      <xdr:row>7</xdr:row>
      <xdr:rowOff>2047875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57816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657225</xdr:colOff>
      <xdr:row>7</xdr:row>
      <xdr:rowOff>1838325</xdr:rowOff>
    </xdr:from>
    <xdr:to>
      <xdr:col>13</xdr:col>
      <xdr:colOff>2143125</xdr:colOff>
      <xdr:row>7</xdr:row>
      <xdr:rowOff>2200275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59245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638175</xdr:colOff>
      <xdr:row>7</xdr:row>
      <xdr:rowOff>1371600</xdr:rowOff>
    </xdr:from>
    <xdr:to>
      <xdr:col>13</xdr:col>
      <xdr:colOff>809625</xdr:colOff>
      <xdr:row>7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54578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topLeftCell="A7" zoomScale="71" zoomScaleNormal="71" workbookViewId="0">
      <selection activeCell="C7" sqref="C7:C8"/>
    </sheetView>
  </sheetViews>
  <sheetFormatPr defaultRowHeight="15" x14ac:dyDescent="0.25"/>
  <cols>
    <col min="1" max="1" width="7.42578125" customWidth="1"/>
    <col min="2" max="2" width="65.42578125" customWidth="1"/>
    <col min="3" max="3" width="28.85546875" customWidth="1"/>
    <col min="4" max="4" width="11.5703125" customWidth="1"/>
    <col min="5" max="5" width="15.85546875" customWidth="1"/>
    <col min="6" max="6" width="19.140625" hidden="1" customWidth="1"/>
    <col min="7" max="7" width="15.140625" customWidth="1"/>
    <col min="8" max="10" width="17.85546875" customWidth="1"/>
    <col min="11" max="11" width="21.7109375" customWidth="1"/>
    <col min="12" max="12" width="25.140625" customWidth="1"/>
    <col min="13" max="13" width="24" customWidth="1"/>
    <col min="14" max="14" width="41" customWidth="1"/>
    <col min="19" max="19" width="13" customWidth="1"/>
    <col min="22" max="22" width="11.28515625" bestFit="1" customWidth="1"/>
  </cols>
  <sheetData>
    <row r="1" spans="1:22" ht="32.25" customHeight="1" x14ac:dyDescent="0.25">
      <c r="L1" s="59" t="s">
        <v>36</v>
      </c>
      <c r="M1" s="59"/>
      <c r="N1" s="59"/>
    </row>
    <row r="2" spans="1:22" ht="16.5" x14ac:dyDescent="0.25">
      <c r="N2" s="3"/>
    </row>
    <row r="3" spans="1:22" ht="33" customHeight="1" x14ac:dyDescent="0.25">
      <c r="B3" s="60" t="s">
        <v>13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22" ht="15" customHeight="1" x14ac:dyDescent="0.25">
      <c r="A4" s="78" t="s">
        <v>0</v>
      </c>
      <c r="B4" s="78"/>
      <c r="C4" s="69" t="s">
        <v>35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22" ht="18" customHeight="1" x14ac:dyDescent="0.25">
      <c r="A5" s="78"/>
      <c r="B5" s="78"/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4"/>
    </row>
    <row r="6" spans="1:22" ht="57" customHeight="1" x14ac:dyDescent="0.25">
      <c r="A6" s="78" t="s">
        <v>14</v>
      </c>
      <c r="B6" s="78"/>
      <c r="C6" s="75" t="s">
        <v>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7"/>
    </row>
    <row r="7" spans="1:22" ht="93.75" customHeight="1" x14ac:dyDescent="0.25">
      <c r="A7" s="61" t="s">
        <v>6</v>
      </c>
      <c r="B7" s="62" t="s">
        <v>12</v>
      </c>
      <c r="C7" s="62" t="s">
        <v>15</v>
      </c>
      <c r="D7" s="62" t="s">
        <v>7</v>
      </c>
      <c r="E7" s="62" t="s">
        <v>28</v>
      </c>
      <c r="F7" s="64"/>
      <c r="G7" s="66" t="s">
        <v>1</v>
      </c>
      <c r="H7" s="61" t="s">
        <v>2</v>
      </c>
      <c r="I7" s="61"/>
      <c r="J7" s="61"/>
      <c r="K7" s="61" t="s">
        <v>11</v>
      </c>
      <c r="L7" s="61"/>
      <c r="M7" s="61"/>
      <c r="N7" s="2" t="s">
        <v>10</v>
      </c>
    </row>
    <row r="8" spans="1:22" ht="184.5" customHeight="1" x14ac:dyDescent="0.25">
      <c r="A8" s="61"/>
      <c r="B8" s="68"/>
      <c r="C8" s="63"/>
      <c r="D8" s="63"/>
      <c r="E8" s="63"/>
      <c r="F8" s="65"/>
      <c r="G8" s="67"/>
      <c r="H8" s="13" t="s">
        <v>37</v>
      </c>
      <c r="I8" s="13" t="s">
        <v>38</v>
      </c>
      <c r="J8" s="13" t="s">
        <v>39</v>
      </c>
      <c r="K8" s="2" t="s">
        <v>3</v>
      </c>
      <c r="L8" s="2" t="s">
        <v>4</v>
      </c>
      <c r="M8" s="2" t="s">
        <v>5</v>
      </c>
      <c r="N8" s="4" t="s">
        <v>9</v>
      </c>
    </row>
    <row r="9" spans="1:22" ht="24" customHeight="1" x14ac:dyDescent="0.25">
      <c r="A9" s="62"/>
      <c r="B9" s="12">
        <v>1</v>
      </c>
      <c r="C9" s="12">
        <v>2</v>
      </c>
      <c r="D9" s="12">
        <v>3</v>
      </c>
      <c r="E9" s="2">
        <v>4</v>
      </c>
      <c r="F9" s="2"/>
      <c r="G9" s="2">
        <v>5</v>
      </c>
      <c r="H9" s="2">
        <v>6</v>
      </c>
      <c r="I9" s="2">
        <v>7</v>
      </c>
      <c r="J9" s="2">
        <v>8</v>
      </c>
      <c r="K9" s="2">
        <v>10</v>
      </c>
      <c r="L9" s="2">
        <v>11</v>
      </c>
      <c r="M9" s="2">
        <v>12</v>
      </c>
      <c r="N9" s="2">
        <v>13</v>
      </c>
    </row>
    <row r="10" spans="1:22" ht="31.5" x14ac:dyDescent="0.25">
      <c r="A10" s="28" t="s">
        <v>18</v>
      </c>
      <c r="B10" s="17" t="s">
        <v>35</v>
      </c>
      <c r="C10" s="14" t="s">
        <v>31</v>
      </c>
      <c r="D10" s="12" t="s">
        <v>33</v>
      </c>
      <c r="E10" s="2">
        <v>1</v>
      </c>
      <c r="F10" s="2"/>
      <c r="G10" s="2">
        <v>3</v>
      </c>
      <c r="H10" s="5">
        <v>57000</v>
      </c>
      <c r="I10" s="5">
        <v>57500</v>
      </c>
      <c r="J10" s="5">
        <v>57300</v>
      </c>
      <c r="K10" s="5">
        <f>ROUND(AVERAGE(H10:J10),2)</f>
        <v>57266.67</v>
      </c>
      <c r="L10" s="5">
        <f>SQRT(((SUM((POWER(H10-K10,2)),(POWER(I10-K10,2)),(POWER(J10-K10,2)))))/(G10-1))</f>
        <v>251.66</v>
      </c>
      <c r="M10" s="6">
        <f>L10/K10</f>
        <v>4.4000000000000003E-3</v>
      </c>
      <c r="N10" s="8">
        <f>K10*E10</f>
        <v>57266.67</v>
      </c>
    </row>
    <row r="11" spans="1:22" s="10" customFormat="1" ht="37.5" customHeight="1" x14ac:dyDescent="0.25">
      <c r="A11" s="16"/>
      <c r="B11" s="7" t="s">
        <v>29</v>
      </c>
      <c r="C11" s="15"/>
      <c r="D11" s="7"/>
      <c r="E11" s="1"/>
      <c r="F11" s="27"/>
      <c r="G11" s="29"/>
      <c r="H11" s="5"/>
      <c r="I11" s="5"/>
      <c r="J11" s="5"/>
      <c r="K11" s="5"/>
      <c r="L11" s="8"/>
      <c r="M11" s="9"/>
      <c r="N11" s="8">
        <f>N10</f>
        <v>57266.67</v>
      </c>
    </row>
    <row r="12" spans="1:22" s="10" customFormat="1" ht="17.25" x14ac:dyDescent="0.3">
      <c r="A12" s="19" t="s">
        <v>16</v>
      </c>
      <c r="B12" s="20"/>
      <c r="C12" s="20"/>
      <c r="D12" s="20"/>
      <c r="E12" s="21"/>
      <c r="F12" s="22"/>
      <c r="G12" s="21"/>
      <c r="H12" s="23"/>
      <c r="I12" s="23"/>
      <c r="J12" s="23"/>
      <c r="K12" s="23"/>
      <c r="L12" s="23"/>
      <c r="M12" s="24"/>
      <c r="N12" s="26"/>
      <c r="O12" s="25"/>
      <c r="P12" s="25"/>
      <c r="Q12" s="25"/>
      <c r="V12" s="18"/>
    </row>
    <row r="13" spans="1:22" s="11" customFormat="1" ht="15" customHeight="1" x14ac:dyDescent="0.25">
      <c r="A13" s="43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22" s="11" customFormat="1" ht="38.25" customHeight="1" x14ac:dyDescent="0.25">
      <c r="A14" s="43" t="s">
        <v>21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1:22" s="11" customFormat="1" ht="38.25" customHeight="1" x14ac:dyDescent="0.25">
      <c r="A15" s="56" t="s">
        <v>22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22" s="11" customFormat="1" ht="38.25" customHeight="1" x14ac:dyDescent="0.25">
      <c r="A16" s="56" t="s">
        <v>23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24" x14ac:dyDescent="0.25">
      <c r="A17" s="11"/>
      <c r="B17" s="30" t="s">
        <v>24</v>
      </c>
      <c r="C17" s="31"/>
      <c r="D17" s="31"/>
      <c r="E17" s="32">
        <f>L10</f>
        <v>251.66</v>
      </c>
      <c r="F17" s="33"/>
      <c r="G17" s="33"/>
      <c r="H17" s="33"/>
      <c r="I17" s="33"/>
      <c r="J17" s="33" t="s">
        <v>25</v>
      </c>
      <c r="K17" s="33"/>
      <c r="L17" s="33"/>
      <c r="M17" s="33"/>
      <c r="N17" s="11"/>
    </row>
    <row r="18" spans="1:24" ht="18.75" x14ac:dyDescent="0.25">
      <c r="B18" s="34" t="s">
        <v>26</v>
      </c>
      <c r="C18" s="35"/>
      <c r="D18" s="36"/>
      <c r="E18" s="34"/>
      <c r="F18" s="34"/>
      <c r="G18" s="34"/>
      <c r="H18" s="34"/>
      <c r="I18" s="34"/>
      <c r="J18" s="34"/>
      <c r="K18" s="34"/>
      <c r="L18" s="37"/>
      <c r="M18" s="38"/>
      <c r="N18" s="39"/>
    </row>
    <row r="19" spans="1:24" ht="22.5" x14ac:dyDescent="0.25">
      <c r="B19" s="57" t="s">
        <v>32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2">
        <f>H10*E10</f>
        <v>57000</v>
      </c>
      <c r="N19" t="s">
        <v>27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</row>
    <row r="20" spans="1:24" ht="22.5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38"/>
      <c r="N20" s="39"/>
    </row>
    <row r="21" spans="1:24" ht="19.5" thickBot="1" x14ac:dyDescent="0.3">
      <c r="B21" s="34"/>
      <c r="C21" s="35"/>
      <c r="D21" s="36"/>
      <c r="E21" s="34"/>
      <c r="F21" s="34"/>
      <c r="G21" s="34"/>
      <c r="H21" s="34"/>
      <c r="I21" s="34"/>
      <c r="J21" s="34"/>
      <c r="K21" s="34"/>
      <c r="L21" s="37"/>
      <c r="M21" s="38"/>
      <c r="N21" s="39"/>
    </row>
    <row r="22" spans="1:24" ht="16.5" thickBot="1" x14ac:dyDescent="0.3">
      <c r="A22" s="47" t="s">
        <v>30</v>
      </c>
      <c r="B22" s="48"/>
      <c r="C22" s="48"/>
      <c r="D22" s="49"/>
    </row>
    <row r="23" spans="1:24" ht="16.5" thickBot="1" x14ac:dyDescent="0.3">
      <c r="A23" s="50" t="s">
        <v>19</v>
      </c>
      <c r="B23" s="51"/>
      <c r="C23" s="51"/>
      <c r="D23" s="52"/>
    </row>
    <row r="24" spans="1:24" ht="15.75" x14ac:dyDescent="0.25">
      <c r="A24" s="53" t="s">
        <v>34</v>
      </c>
      <c r="B24" s="54"/>
      <c r="C24" s="54"/>
      <c r="D24" s="55"/>
    </row>
    <row r="25" spans="1:24" ht="16.5" thickBot="1" x14ac:dyDescent="0.3">
      <c r="A25" s="44" t="s">
        <v>20</v>
      </c>
      <c r="B25" s="45"/>
      <c r="C25" s="46"/>
      <c r="D25" s="46"/>
    </row>
    <row r="26" spans="1:24" x14ac:dyDescent="0.25">
      <c r="A26" s="58">
        <v>46107</v>
      </c>
      <c r="B26" s="58"/>
      <c r="C26" s="58"/>
      <c r="D26" s="58"/>
    </row>
  </sheetData>
  <mergeCells count="25">
    <mergeCell ref="A26:D26"/>
    <mergeCell ref="L1:N1"/>
    <mergeCell ref="B3:N3"/>
    <mergeCell ref="K7:M7"/>
    <mergeCell ref="E7:E8"/>
    <mergeCell ref="F7:F8"/>
    <mergeCell ref="G7:G8"/>
    <mergeCell ref="H7:J7"/>
    <mergeCell ref="C7:C8"/>
    <mergeCell ref="B7:B8"/>
    <mergeCell ref="C4:N5"/>
    <mergeCell ref="C6:N6"/>
    <mergeCell ref="A4:B5"/>
    <mergeCell ref="A6:B6"/>
    <mergeCell ref="D7:D8"/>
    <mergeCell ref="A7:A9"/>
    <mergeCell ref="A13:N13"/>
    <mergeCell ref="A25:D25"/>
    <mergeCell ref="A22:D22"/>
    <mergeCell ref="A23:D23"/>
    <mergeCell ref="A24:D24"/>
    <mergeCell ref="A14:N14"/>
    <mergeCell ref="A15:N15"/>
    <mergeCell ref="A16:N16"/>
    <mergeCell ref="B19:L19"/>
  </mergeCells>
  <phoneticPr fontId="28" type="noConversion"/>
  <conditionalFormatting sqref="M10:M12">
    <cfRule type="cellIs" dxfId="0" priority="1" stopIfTrue="1" operator="greaterThan">
      <formula>0.33</formula>
    </cfRule>
  </conditionalFormatting>
  <printOptions horizontalCentered="1"/>
  <pageMargins left="0.62992125984251968" right="0.23622047244094491" top="0.74803149606299213" bottom="0.35433070866141736" header="0.31496062992125984" footer="0.31496062992125984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Loskutova</dc:creator>
  <cp:lastModifiedBy>meliouser</cp:lastModifiedBy>
  <cp:lastPrinted>2025-09-01T09:04:53Z</cp:lastPrinted>
  <dcterms:created xsi:type="dcterms:W3CDTF">2017-05-03T01:13:15Z</dcterms:created>
  <dcterms:modified xsi:type="dcterms:W3CDTF">2026-03-27T02:32:50Z</dcterms:modified>
</cp:coreProperties>
</file>