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8E78A300-6953-4462-B134-72DEA4093A03}" xr6:coauthVersionLast="46" xr6:coauthVersionMax="46" xr10:uidLastSave="{00000000-0000-0000-0000-000000000000}"/>
  <bookViews>
    <workbookView xWindow="10620" yWindow="24" windowWidth="12384" windowHeight="12192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Лист1!$A$1:$M$42</definedName>
  </definedNames>
  <calcPr calcId="191029"/>
</workbook>
</file>

<file path=xl/calcChain.xml><?xml version="1.0" encoding="utf-8"?>
<calcChain xmlns="http://schemas.openxmlformats.org/spreadsheetml/2006/main">
  <c r="I4" i="1" l="1"/>
  <c r="J4" i="1" s="1"/>
  <c r="K4" i="1" s="1"/>
  <c r="L4" i="1" s="1"/>
  <c r="I5" i="1"/>
  <c r="J5" i="1" s="1"/>
  <c r="K5" i="1" s="1"/>
  <c r="L5" i="1" s="1"/>
  <c r="I6" i="1"/>
  <c r="J6" i="1" s="1"/>
  <c r="K6" i="1" s="1"/>
  <c r="L6" i="1" s="1"/>
  <c r="I7" i="1"/>
  <c r="J7" i="1" s="1"/>
  <c r="K7" i="1" s="1"/>
  <c r="L7" i="1" s="1"/>
  <c r="I8" i="1"/>
  <c r="J8" i="1" s="1"/>
  <c r="K8" i="1" s="1"/>
  <c r="L8" i="1" s="1"/>
  <c r="M8" i="1"/>
  <c r="I9" i="1"/>
  <c r="J9" i="1" s="1"/>
  <c r="K9" i="1" s="1"/>
  <c r="L9" i="1" s="1"/>
  <c r="I10" i="1"/>
  <c r="M10" i="1" s="1"/>
  <c r="I11" i="1"/>
  <c r="J11" i="1" s="1"/>
  <c r="K11" i="1" s="1"/>
  <c r="L11" i="1" s="1"/>
  <c r="I12" i="1"/>
  <c r="J12" i="1" s="1"/>
  <c r="K12" i="1" s="1"/>
  <c r="L12" i="1" s="1"/>
  <c r="M12" i="1"/>
  <c r="I13" i="1"/>
  <c r="J13" i="1" s="1"/>
  <c r="K13" i="1" s="1"/>
  <c r="L13" i="1" s="1"/>
  <c r="I14" i="1"/>
  <c r="M14" i="1" s="1"/>
  <c r="I15" i="1"/>
  <c r="J15" i="1" s="1"/>
  <c r="K15" i="1" s="1"/>
  <c r="L15" i="1" s="1"/>
  <c r="M15" i="1"/>
  <c r="I16" i="1"/>
  <c r="M16" i="1" s="1"/>
  <c r="I17" i="1"/>
  <c r="J17" i="1" s="1"/>
  <c r="K17" i="1" s="1"/>
  <c r="L17" i="1" s="1"/>
  <c r="I18" i="1"/>
  <c r="M18" i="1" s="1"/>
  <c r="J18" i="1"/>
  <c r="K18" i="1" s="1"/>
  <c r="L18" i="1" s="1"/>
  <c r="I19" i="1"/>
  <c r="J19" i="1" s="1"/>
  <c r="K19" i="1" s="1"/>
  <c r="L19" i="1" s="1"/>
  <c r="M19" i="1"/>
  <c r="I20" i="1"/>
  <c r="J20" i="1" s="1"/>
  <c r="K20" i="1" s="1"/>
  <c r="L20" i="1" s="1"/>
  <c r="I21" i="1"/>
  <c r="J21" i="1" s="1"/>
  <c r="K21" i="1" s="1"/>
  <c r="L21" i="1" s="1"/>
  <c r="I22" i="1"/>
  <c r="M22" i="1" s="1"/>
  <c r="I23" i="1"/>
  <c r="J23" i="1" s="1"/>
  <c r="K23" i="1" s="1"/>
  <c r="L23" i="1" s="1"/>
  <c r="I24" i="1"/>
  <c r="J24" i="1" s="1"/>
  <c r="K24" i="1" s="1"/>
  <c r="L24" i="1" s="1"/>
  <c r="M24" i="1"/>
  <c r="I25" i="1"/>
  <c r="J25" i="1" s="1"/>
  <c r="K25" i="1" s="1"/>
  <c r="L25" i="1" s="1"/>
  <c r="I26" i="1"/>
  <c r="M26" i="1" s="1"/>
  <c r="I27" i="1"/>
  <c r="J27" i="1" s="1"/>
  <c r="K27" i="1" s="1"/>
  <c r="L27" i="1" s="1"/>
  <c r="I28" i="1"/>
  <c r="M28" i="1" s="1"/>
  <c r="J28" i="1"/>
  <c r="K28" i="1" s="1"/>
  <c r="L28" i="1" s="1"/>
  <c r="I29" i="1"/>
  <c r="J29" i="1" s="1"/>
  <c r="K29" i="1" s="1"/>
  <c r="L29" i="1" s="1"/>
  <c r="I30" i="1"/>
  <c r="M30" i="1" s="1"/>
  <c r="J30" i="1"/>
  <c r="K30" i="1" s="1"/>
  <c r="L30" i="1" s="1"/>
  <c r="I31" i="1"/>
  <c r="J31" i="1" s="1"/>
  <c r="K31" i="1" s="1"/>
  <c r="L31" i="1" s="1"/>
  <c r="M31" i="1"/>
  <c r="I32" i="1"/>
  <c r="M32" i="1" s="1"/>
  <c r="J32" i="1"/>
  <c r="K32" i="1" s="1"/>
  <c r="L32" i="1" s="1"/>
  <c r="I33" i="1"/>
  <c r="J33" i="1" s="1"/>
  <c r="K33" i="1" s="1"/>
  <c r="L33" i="1" s="1"/>
  <c r="I34" i="1"/>
  <c r="M34" i="1" s="1"/>
  <c r="I35" i="1"/>
  <c r="J35" i="1" s="1"/>
  <c r="K35" i="1" s="1"/>
  <c r="L35" i="1" s="1"/>
  <c r="M35" i="1"/>
  <c r="I36" i="1"/>
  <c r="J36" i="1" s="1"/>
  <c r="K36" i="1" s="1"/>
  <c r="L36" i="1" s="1"/>
  <c r="I37" i="1"/>
  <c r="J37" i="1" s="1"/>
  <c r="K37" i="1" s="1"/>
  <c r="L37" i="1" s="1"/>
  <c r="I38" i="1"/>
  <c r="M38" i="1" s="1"/>
  <c r="J38" i="1"/>
  <c r="K38" i="1" s="1"/>
  <c r="L38" i="1" s="1"/>
  <c r="I39" i="1"/>
  <c r="J39" i="1" s="1"/>
  <c r="K39" i="1" s="1"/>
  <c r="L39" i="1" s="1"/>
  <c r="I40" i="1"/>
  <c r="J40" i="1" s="1"/>
  <c r="K40" i="1" s="1"/>
  <c r="L40" i="1" s="1"/>
  <c r="M40" i="1"/>
  <c r="I3" i="1"/>
  <c r="M3" i="1" s="1"/>
  <c r="J22" i="1" l="1"/>
  <c r="K22" i="1" s="1"/>
  <c r="L22" i="1" s="1"/>
  <c r="J16" i="1"/>
  <c r="K16" i="1" s="1"/>
  <c r="L16" i="1" s="1"/>
  <c r="M6" i="1"/>
  <c r="J34" i="1"/>
  <c r="K34" i="1" s="1"/>
  <c r="L34" i="1" s="1"/>
  <c r="M5" i="1"/>
  <c r="J14" i="1"/>
  <c r="K14" i="1" s="1"/>
  <c r="L14" i="1" s="1"/>
  <c r="M36" i="1"/>
  <c r="M27" i="1"/>
  <c r="M20" i="1"/>
  <c r="M11" i="1"/>
  <c r="M39" i="1"/>
  <c r="M23" i="1"/>
  <c r="M7" i="1"/>
  <c r="M4" i="1"/>
  <c r="J26" i="1"/>
  <c r="K26" i="1" s="1"/>
  <c r="L26" i="1" s="1"/>
  <c r="J10" i="1"/>
  <c r="K10" i="1" s="1"/>
  <c r="L10" i="1" s="1"/>
  <c r="M37" i="1"/>
  <c r="M33" i="1"/>
  <c r="M29" i="1"/>
  <c r="M25" i="1"/>
  <c r="M21" i="1"/>
  <c r="M17" i="1"/>
  <c r="M13" i="1"/>
  <c r="M9" i="1"/>
  <c r="J3" i="1"/>
  <c r="K3" i="1" s="1"/>
  <c r="L3" i="1" s="1"/>
</calcChain>
</file>

<file path=xl/sharedStrings.xml><?xml version="1.0" encoding="utf-8"?>
<sst xmlns="http://schemas.openxmlformats.org/spreadsheetml/2006/main" count="90" uniqueCount="55">
  <si>
    <t>Обоснование цены</t>
  </si>
  <si>
    <t xml:space="preserve">№ </t>
  </si>
  <si>
    <t>Наименование</t>
  </si>
  <si>
    <t>Кол-во</t>
  </si>
  <si>
    <t>Средняя цена за ед.</t>
  </si>
  <si>
    <t>Отклонение</t>
  </si>
  <si>
    <t>Среднее квадратичное отклонение</t>
  </si>
  <si>
    <t>Коэффицент вариации</t>
  </si>
  <si>
    <t>сумма</t>
  </si>
  <si>
    <t>ОКПД2/ КТРУ</t>
  </si>
  <si>
    <t>ед.изм.</t>
  </si>
  <si>
    <t>Поставщик 1</t>
  </si>
  <si>
    <t>Поставщик
 2</t>
  </si>
  <si>
    <t>Поставщик
 3</t>
  </si>
  <si>
    <t>Аджика ст/б 280гр</t>
  </si>
  <si>
    <t>Ванилин 1гр</t>
  </si>
  <si>
    <t>Горох</t>
  </si>
  <si>
    <t>Горошек зеленый консерв. 400гр</t>
  </si>
  <si>
    <t>Грудка куриная на кости</t>
  </si>
  <si>
    <t>Дрожжи Саф Момент 11гр</t>
  </si>
  <si>
    <t>Капуста свежая</t>
  </si>
  <si>
    <t>Картофель свежий</t>
  </si>
  <si>
    <t>Корица молотая 10гр</t>
  </si>
  <si>
    <t>Крабовые палочки</t>
  </si>
  <si>
    <t>Крупа Гречка</t>
  </si>
  <si>
    <t>Крупа перловая</t>
  </si>
  <si>
    <t>Кукуруза косерв. 425мл</t>
  </si>
  <si>
    <t>Лавровый лист</t>
  </si>
  <si>
    <t>Лук репчатый</t>
  </si>
  <si>
    <t>Майонез 820мл</t>
  </si>
  <si>
    <t>Макаронные изделия</t>
  </si>
  <si>
    <t>Маргарин 20кг</t>
  </si>
  <si>
    <t xml:space="preserve">Масло растительное </t>
  </si>
  <si>
    <t>Минтай б/г 25+</t>
  </si>
  <si>
    <t>Морковь свежая</t>
  </si>
  <si>
    <t>Мука в/с</t>
  </si>
  <si>
    <t>Огурцы консерв ст/б 720г</t>
  </si>
  <si>
    <t>Перец черный молотый 50гр</t>
  </si>
  <si>
    <t>Печень гов.</t>
  </si>
  <si>
    <t>Приправа Универсальная 200гр</t>
  </si>
  <si>
    <t>Рис  круглозерный</t>
  </si>
  <si>
    <t>Сайра ж/б 250гр</t>
  </si>
  <si>
    <t>Сахар песок</t>
  </si>
  <si>
    <t>Свекла свежая</t>
  </si>
  <si>
    <t>Свинина окорок</t>
  </si>
  <si>
    <t>Соль иодир.</t>
  </si>
  <si>
    <t>Томатная паста 1л.</t>
  </si>
  <si>
    <t>Тушка ЦБ</t>
  </si>
  <si>
    <t>Чай пакет черный 100 пакетов</t>
  </si>
  <si>
    <t>Чеснок свежий</t>
  </si>
  <si>
    <t>Яйцо С1</t>
  </si>
  <si>
    <t>Компотная смесь</t>
  </si>
  <si>
    <t>шт</t>
  </si>
  <si>
    <t>кг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</si>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</sst>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topLeftCell="A10" zoomScaleNormal="100" workbookViewId="0">
      <selection activeCell="B22" sqref="B22"/>
    </sheetView>
  </sheetViews>
  <sheetFormatPr defaultRowHeight="12" x14ac:dyDescent="0.25"/>
  <cols>
    <col min="1" max="1" width="3.88671875" style="1" customWidth="1"/>
    <col min="2" max="2" width="14.44140625" style="1" customWidth="1"/>
    <col min="3" max="3" width="11.33203125" style="1" customWidth="1"/>
    <col min="4" max="4" width="5.88671875" style="1" customWidth="1"/>
    <col min="5" max="5" width="5" style="1" customWidth="1"/>
    <col min="6" max="6" width="10.44140625" style="1" customWidth="1"/>
    <col min="7" max="7" width="10.88671875" style="1" customWidth="1"/>
    <col min="8" max="8" width="11.5546875" style="1" customWidth="1"/>
    <col min="9" max="9" width="12.109375" style="1" customWidth="1"/>
    <col min="10" max="10" width="11.6640625" style="1" customWidth="1"/>
    <col min="11" max="11" width="10.6640625" style="1" customWidth="1"/>
    <col min="12" max="12" width="6.44140625" style="1" customWidth="1"/>
    <col min="13" max="13" width="9.44140625" style="1" customWidth="1"/>
    <col min="14" max="16384" width="8.88671875" style="1"/>
  </cols>
  <sheetData>
    <row r="1" spans="1:13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45.6" x14ac:dyDescent="0.25">
      <c r="A2" s="2" t="s">
        <v>1</v>
      </c>
      <c r="B2" s="3" t="s">
        <v>2</v>
      </c>
      <c r="C2" s="2" t="s">
        <v>9</v>
      </c>
      <c r="D2" s="3" t="s">
        <v>10</v>
      </c>
      <c r="E2" s="10" t="s">
        <v>3</v>
      </c>
      <c r="F2" s="11" t="s">
        <v>11</v>
      </c>
      <c r="G2" s="11" t="s">
        <v>12</v>
      </c>
      <c r="H2" s="11" t="s">
        <v>13</v>
      </c>
      <c r="I2" s="4" t="s">
        <v>4</v>
      </c>
      <c r="J2" s="4" t="s">
        <v>5</v>
      </c>
      <c r="K2" s="4" t="s">
        <v>6</v>
      </c>
      <c r="L2" s="4" t="s">
        <v>7</v>
      </c>
      <c r="M2" s="5" t="s">
        <v>8</v>
      </c>
    </row>
    <row r="3" spans="1:13" x14ac:dyDescent="0.25">
      <c r="A3" s="6">
        <v>1</v>
      </c>
      <c r="B3" s="18" t="s">
        <v>14</v>
      </c>
      <c r="C3" s="8"/>
      <c r="D3" s="12" t="s">
        <v>52</v>
      </c>
      <c r="E3" s="12"/>
      <c r="F3" s="12">
        <v>47</v>
      </c>
      <c r="G3" s="7">
        <v>37</v>
      </c>
      <c r="H3" s="7">
        <v>42</v>
      </c>
      <c r="I3" s="9">
        <f>ROUND(AVERAGE(F3:H3),2)</f>
        <v>42</v>
      </c>
      <c r="J3" s="13">
        <f>((F3-I3)*(F3-I3)+(G3-I3)*(G3-I3)+(H3-I3)*(H3-I3))/2</f>
        <v>25</v>
      </c>
      <c r="K3" s="13">
        <f>SQRT(J3)</f>
        <v>5</v>
      </c>
      <c r="L3" s="13">
        <f>K3/I3*100</f>
        <v>11.904761904761903</v>
      </c>
      <c r="M3" s="13">
        <f>ROUND(I3*E3,2)</f>
        <v>0</v>
      </c>
    </row>
    <row r="4" spans="1:13" x14ac:dyDescent="0.25">
      <c r="A4" s="6">
        <v>2</v>
      </c>
      <c r="B4" s="14" t="s">
        <v>15</v>
      </c>
      <c r="C4" s="8"/>
      <c r="D4" s="12" t="s">
        <v>52</v>
      </c>
      <c r="E4" s="12"/>
      <c r="F4" s="12">
        <v>3</v>
      </c>
      <c r="G4" s="7">
        <v>3.6</v>
      </c>
      <c r="H4" s="7">
        <v>3.5</v>
      </c>
      <c r="I4" s="9">
        <f t="shared" ref="I4:I40" si="0">ROUND(AVERAGE(F4:H4),2)</f>
        <v>3.37</v>
      </c>
      <c r="J4" s="13">
        <f t="shared" ref="J4:J40" si="1">((F4-I4)*(F4-I4)+(G4-I4)*(G4-I4)+(H4-I4)*(H4-I4))/2</f>
        <v>0.10335000000000003</v>
      </c>
      <c r="K4" s="13">
        <f t="shared" ref="K4:K40" si="2">SQRT(J4)</f>
        <v>0.3214809481135702</v>
      </c>
      <c r="L4" s="13">
        <f t="shared" ref="L4:L40" si="3">K4/I4*100</f>
        <v>9.5394940093047538</v>
      </c>
      <c r="M4" s="13">
        <f t="shared" ref="M4:M40" si="4">ROUND(I4*E4,2)</f>
        <v>0</v>
      </c>
    </row>
    <row r="5" spans="1:13" x14ac:dyDescent="0.25">
      <c r="A5" s="6">
        <v>3</v>
      </c>
      <c r="B5" s="18" t="s">
        <v>16</v>
      </c>
      <c r="C5" s="8"/>
      <c r="D5" s="12" t="s">
        <v>53</v>
      </c>
      <c r="E5" s="12"/>
      <c r="F5" s="12">
        <v>66</v>
      </c>
      <c r="G5" s="7">
        <v>58.5</v>
      </c>
      <c r="H5" s="7">
        <v>50</v>
      </c>
      <c r="I5" s="9">
        <f t="shared" si="0"/>
        <v>58.17</v>
      </c>
      <c r="J5" s="13">
        <f t="shared" si="1"/>
        <v>64.083349999999996</v>
      </c>
      <c r="K5" s="13">
        <f t="shared" si="2"/>
        <v>8.005207680004311</v>
      </c>
      <c r="L5" s="13">
        <f t="shared" si="3"/>
        <v>13.761746054674765</v>
      </c>
      <c r="M5" s="13">
        <f t="shared" si="4"/>
        <v>0</v>
      </c>
    </row>
    <row r="6" spans="1:13" ht="24" x14ac:dyDescent="0.25">
      <c r="A6" s="6">
        <v>4</v>
      </c>
      <c r="B6" s="18" t="s">
        <v>17</v>
      </c>
      <c r="C6" s="8"/>
      <c r="D6" s="12" t="s">
        <v>52</v>
      </c>
      <c r="E6" s="12"/>
      <c r="F6" s="12">
        <v>71</v>
      </c>
      <c r="G6" s="7">
        <v>49.5</v>
      </c>
      <c r="H6" s="7">
        <v>48</v>
      </c>
      <c r="I6" s="9">
        <f t="shared" si="0"/>
        <v>56.17</v>
      </c>
      <c r="J6" s="13">
        <f t="shared" si="1"/>
        <v>165.58335</v>
      </c>
      <c r="K6" s="13">
        <f t="shared" si="2"/>
        <v>12.867919412243769</v>
      </c>
      <c r="L6" s="13">
        <f t="shared" si="3"/>
        <v>22.9088826993836</v>
      </c>
      <c r="M6" s="13">
        <f t="shared" si="4"/>
        <v>0</v>
      </c>
    </row>
    <row r="7" spans="1:13" ht="24" x14ac:dyDescent="0.25">
      <c r="A7" s="6">
        <v>5</v>
      </c>
      <c r="B7" s="14" t="s">
        <v>18</v>
      </c>
      <c r="C7" s="8"/>
      <c r="D7" s="12" t="s">
        <v>53</v>
      </c>
      <c r="E7" s="12"/>
      <c r="F7" s="12">
        <v>529</v>
      </c>
      <c r="G7" s="7">
        <v>361</v>
      </c>
      <c r="H7" s="7">
        <v>340</v>
      </c>
      <c r="I7" s="9">
        <f t="shared" si="0"/>
        <v>410</v>
      </c>
      <c r="J7" s="13">
        <f t="shared" si="1"/>
        <v>10731</v>
      </c>
      <c r="K7" s="13">
        <f t="shared" si="2"/>
        <v>103.59054010864119</v>
      </c>
      <c r="L7" s="13">
        <f t="shared" si="3"/>
        <v>25.26598539235151</v>
      </c>
      <c r="M7" s="13">
        <f t="shared" si="4"/>
        <v>0</v>
      </c>
    </row>
    <row r="8" spans="1:13" ht="24" x14ac:dyDescent="0.25">
      <c r="A8" s="6">
        <v>6</v>
      </c>
      <c r="B8" s="14" t="s">
        <v>19</v>
      </c>
      <c r="C8" s="8"/>
      <c r="D8" s="12" t="s">
        <v>52</v>
      </c>
      <c r="E8" s="12"/>
      <c r="F8" s="12">
        <v>24</v>
      </c>
      <c r="G8" s="7">
        <v>22.5</v>
      </c>
      <c r="H8" s="7">
        <v>19.7</v>
      </c>
      <c r="I8" s="9">
        <f t="shared" si="0"/>
        <v>22.07</v>
      </c>
      <c r="J8" s="13">
        <f t="shared" si="1"/>
        <v>4.7633500000000017</v>
      </c>
      <c r="K8" s="13">
        <f t="shared" si="2"/>
        <v>2.1825100228864933</v>
      </c>
      <c r="L8" s="13">
        <f t="shared" si="3"/>
        <v>9.8890349926891403</v>
      </c>
      <c r="M8" s="13">
        <f t="shared" si="4"/>
        <v>0</v>
      </c>
    </row>
    <row r="9" spans="1:13" x14ac:dyDescent="0.25">
      <c r="A9" s="6">
        <v>7</v>
      </c>
      <c r="B9" s="18" t="s">
        <v>20</v>
      </c>
      <c r="C9" s="8"/>
      <c r="D9" s="12" t="s">
        <v>53</v>
      </c>
      <c r="E9" s="12"/>
      <c r="F9" s="12">
        <v>59</v>
      </c>
      <c r="G9" s="7">
        <v>40</v>
      </c>
      <c r="H9" s="7">
        <v>40</v>
      </c>
      <c r="I9" s="9">
        <f t="shared" si="0"/>
        <v>46.33</v>
      </c>
      <c r="J9" s="13">
        <f t="shared" si="1"/>
        <v>120.33335000000001</v>
      </c>
      <c r="K9" s="13">
        <f t="shared" si="2"/>
        <v>10.96965587427427</v>
      </c>
      <c r="L9" s="13">
        <f t="shared" si="3"/>
        <v>23.677219672510837</v>
      </c>
      <c r="M9" s="13">
        <f t="shared" si="4"/>
        <v>0</v>
      </c>
    </row>
    <row r="10" spans="1:13" x14ac:dyDescent="0.25">
      <c r="A10" s="6">
        <v>8</v>
      </c>
      <c r="B10" s="18" t="s">
        <v>21</v>
      </c>
      <c r="C10" s="8"/>
      <c r="D10" s="12" t="s">
        <v>53</v>
      </c>
      <c r="E10" s="12"/>
      <c r="F10" s="12">
        <v>74</v>
      </c>
      <c r="G10" s="7">
        <v>60</v>
      </c>
      <c r="H10" s="7">
        <v>40</v>
      </c>
      <c r="I10" s="9">
        <f t="shared" si="0"/>
        <v>58</v>
      </c>
      <c r="J10" s="13">
        <f t="shared" si="1"/>
        <v>292</v>
      </c>
      <c r="K10" s="13">
        <f t="shared" si="2"/>
        <v>17.088007490635061</v>
      </c>
      <c r="L10" s="13">
        <f t="shared" si="3"/>
        <v>29.462081880405279</v>
      </c>
      <c r="M10" s="13">
        <f t="shared" si="4"/>
        <v>0</v>
      </c>
    </row>
    <row r="11" spans="1:13" ht="24" x14ac:dyDescent="0.25">
      <c r="A11" s="6">
        <v>9</v>
      </c>
      <c r="B11" s="18" t="s">
        <v>22</v>
      </c>
      <c r="C11" s="8"/>
      <c r="D11" s="12" t="s">
        <v>52</v>
      </c>
      <c r="E11" s="12"/>
      <c r="F11" s="12">
        <v>18</v>
      </c>
      <c r="G11" s="7">
        <v>7.9</v>
      </c>
      <c r="H11" s="7">
        <v>25</v>
      </c>
      <c r="I11" s="9">
        <f t="shared" si="0"/>
        <v>16.97</v>
      </c>
      <c r="J11" s="13">
        <f t="shared" si="1"/>
        <v>73.903349999999989</v>
      </c>
      <c r="K11" s="13">
        <f t="shared" si="2"/>
        <v>8.5967057644192977</v>
      </c>
      <c r="L11" s="13">
        <f t="shared" si="3"/>
        <v>50.658254357214481</v>
      </c>
      <c r="M11" s="13">
        <f t="shared" si="4"/>
        <v>0</v>
      </c>
    </row>
    <row r="12" spans="1:13" x14ac:dyDescent="0.25">
      <c r="A12" s="6">
        <v>10</v>
      </c>
      <c r="B12" s="18" t="s">
        <v>23</v>
      </c>
      <c r="C12" s="8"/>
      <c r="D12" s="12" t="s">
        <v>53</v>
      </c>
      <c r="E12" s="12"/>
      <c r="F12" s="12">
        <v>397</v>
      </c>
      <c r="G12" s="7">
        <v>57.3</v>
      </c>
      <c r="H12" s="7">
        <v>56</v>
      </c>
      <c r="I12" s="9">
        <f t="shared" si="0"/>
        <v>170.1</v>
      </c>
      <c r="J12" s="13">
        <f t="shared" si="1"/>
        <v>38613.129999999997</v>
      </c>
      <c r="K12" s="13">
        <f t="shared" si="2"/>
        <v>196.50223917299263</v>
      </c>
      <c r="L12" s="13">
        <f t="shared" si="3"/>
        <v>115.52159857318792</v>
      </c>
      <c r="M12" s="13">
        <f t="shared" si="4"/>
        <v>0</v>
      </c>
    </row>
    <row r="13" spans="1:13" x14ac:dyDescent="0.25">
      <c r="A13" s="6">
        <v>11</v>
      </c>
      <c r="B13" s="18" t="s">
        <v>24</v>
      </c>
      <c r="C13" s="8"/>
      <c r="D13" s="12" t="s">
        <v>53</v>
      </c>
      <c r="E13" s="12"/>
      <c r="F13" s="12">
        <v>110</v>
      </c>
      <c r="G13" s="7">
        <v>109.7</v>
      </c>
      <c r="H13" s="7">
        <v>78</v>
      </c>
      <c r="I13" s="9">
        <f t="shared" si="0"/>
        <v>99.23</v>
      </c>
      <c r="J13" s="13">
        <f t="shared" si="1"/>
        <v>338.16335000000004</v>
      </c>
      <c r="K13" s="13">
        <f t="shared" si="2"/>
        <v>18.389218308563311</v>
      </c>
      <c r="L13" s="13">
        <f t="shared" si="3"/>
        <v>18.531914046723077</v>
      </c>
      <c r="M13" s="13">
        <f t="shared" si="4"/>
        <v>0</v>
      </c>
    </row>
    <row r="14" spans="1:13" x14ac:dyDescent="0.25">
      <c r="A14" s="6">
        <v>12</v>
      </c>
      <c r="B14" s="14" t="s">
        <v>25</v>
      </c>
      <c r="C14" s="8"/>
      <c r="D14" s="12" t="s">
        <v>53</v>
      </c>
      <c r="E14" s="12"/>
      <c r="F14" s="12">
        <v>51</v>
      </c>
      <c r="G14" s="7">
        <v>51.9</v>
      </c>
      <c r="H14" s="7">
        <v>45</v>
      </c>
      <c r="I14" s="9">
        <f t="shared" si="0"/>
        <v>49.3</v>
      </c>
      <c r="J14" s="13">
        <f t="shared" si="1"/>
        <v>14.069999999999997</v>
      </c>
      <c r="K14" s="13">
        <f t="shared" si="2"/>
        <v>3.7509998667022098</v>
      </c>
      <c r="L14" s="13">
        <f t="shared" si="3"/>
        <v>7.6085189993959634</v>
      </c>
      <c r="M14" s="13">
        <f t="shared" si="4"/>
        <v>0</v>
      </c>
    </row>
    <row r="15" spans="1:13" ht="24" x14ac:dyDescent="0.25">
      <c r="A15" s="6">
        <v>13</v>
      </c>
      <c r="B15" s="18" t="s">
        <v>26</v>
      </c>
      <c r="C15" s="8"/>
      <c r="D15" s="12" t="s">
        <v>52</v>
      </c>
      <c r="E15" s="12"/>
      <c r="F15" s="12">
        <v>129</v>
      </c>
      <c r="G15" s="7">
        <v>83.5</v>
      </c>
      <c r="H15" s="7">
        <v>110</v>
      </c>
      <c r="I15" s="9">
        <f t="shared" si="0"/>
        <v>107.5</v>
      </c>
      <c r="J15" s="13">
        <f t="shared" si="1"/>
        <v>522.25</v>
      </c>
      <c r="K15" s="13">
        <f t="shared" si="2"/>
        <v>22.852789764052879</v>
      </c>
      <c r="L15" s="13">
        <f t="shared" si="3"/>
        <v>21.258409082839886</v>
      </c>
      <c r="M15" s="13">
        <f t="shared" si="4"/>
        <v>0</v>
      </c>
    </row>
    <row r="16" spans="1:13" x14ac:dyDescent="0.25">
      <c r="A16" s="6">
        <v>14</v>
      </c>
      <c r="B16" s="18" t="s">
        <v>27</v>
      </c>
      <c r="C16" s="8"/>
      <c r="D16" s="12" t="s">
        <v>53</v>
      </c>
      <c r="E16" s="12"/>
      <c r="F16" s="12">
        <v>1183</v>
      </c>
      <c r="G16" s="7">
        <v>2000</v>
      </c>
      <c r="H16" s="7">
        <v>1500</v>
      </c>
      <c r="I16" s="9">
        <f t="shared" si="0"/>
        <v>1561</v>
      </c>
      <c r="J16" s="13">
        <f t="shared" si="1"/>
        <v>169663</v>
      </c>
      <c r="K16" s="13">
        <f t="shared" si="2"/>
        <v>411.90168729928746</v>
      </c>
      <c r="L16" s="13">
        <f t="shared" si="3"/>
        <v>26.387039545117712</v>
      </c>
      <c r="M16" s="13">
        <f t="shared" si="4"/>
        <v>0</v>
      </c>
    </row>
    <row r="17" spans="1:13" x14ac:dyDescent="0.25">
      <c r="A17" s="6">
        <v>15</v>
      </c>
      <c r="B17" s="18" t="s">
        <v>28</v>
      </c>
      <c r="C17" s="8"/>
      <c r="D17" s="12" t="s">
        <v>53</v>
      </c>
      <c r="E17" s="12"/>
      <c r="F17" s="12">
        <v>66</v>
      </c>
      <c r="G17" s="7">
        <v>50</v>
      </c>
      <c r="H17" s="7">
        <v>40</v>
      </c>
      <c r="I17" s="9">
        <f t="shared" si="0"/>
        <v>52</v>
      </c>
      <c r="J17" s="13">
        <f t="shared" si="1"/>
        <v>172</v>
      </c>
      <c r="K17" s="13">
        <f t="shared" si="2"/>
        <v>13.114877048604001</v>
      </c>
      <c r="L17" s="13">
        <f t="shared" si="3"/>
        <v>25.22091740116154</v>
      </c>
      <c r="M17" s="13">
        <f t="shared" si="4"/>
        <v>0</v>
      </c>
    </row>
    <row r="18" spans="1:13" x14ac:dyDescent="0.25">
      <c r="A18" s="6">
        <v>16</v>
      </c>
      <c r="B18" s="18" t="s">
        <v>29</v>
      </c>
      <c r="C18" s="8"/>
      <c r="D18" s="7" t="s">
        <v>52</v>
      </c>
      <c r="E18" s="7"/>
      <c r="F18" s="12">
        <v>265</v>
      </c>
      <c r="G18" s="7">
        <v>220</v>
      </c>
      <c r="H18" s="7">
        <v>190</v>
      </c>
      <c r="I18" s="9">
        <f t="shared" si="0"/>
        <v>225</v>
      </c>
      <c r="J18" s="13">
        <f t="shared" si="1"/>
        <v>1425</v>
      </c>
      <c r="K18" s="13">
        <f t="shared" si="2"/>
        <v>37.749172176353746</v>
      </c>
      <c r="L18" s="13">
        <f t="shared" si="3"/>
        <v>16.77740985615722</v>
      </c>
      <c r="M18" s="13">
        <f t="shared" si="4"/>
        <v>0</v>
      </c>
    </row>
    <row r="19" spans="1:13" ht="24" x14ac:dyDescent="0.25">
      <c r="A19" s="6">
        <v>17</v>
      </c>
      <c r="B19" s="18" t="s">
        <v>30</v>
      </c>
      <c r="C19" s="8"/>
      <c r="D19" s="12" t="s">
        <v>53</v>
      </c>
      <c r="E19" s="12"/>
      <c r="F19" s="12">
        <v>78</v>
      </c>
      <c r="G19" s="7">
        <v>58.5</v>
      </c>
      <c r="H19" s="7">
        <v>46.5</v>
      </c>
      <c r="I19" s="9">
        <f t="shared" si="0"/>
        <v>61</v>
      </c>
      <c r="J19" s="13">
        <f t="shared" si="1"/>
        <v>252.75</v>
      </c>
      <c r="K19" s="13">
        <f t="shared" si="2"/>
        <v>15.898113095584646</v>
      </c>
      <c r="L19" s="13">
        <f t="shared" si="3"/>
        <v>26.062480484564993</v>
      </c>
      <c r="M19" s="13">
        <f t="shared" si="4"/>
        <v>0</v>
      </c>
    </row>
    <row r="20" spans="1:13" x14ac:dyDescent="0.25">
      <c r="A20" s="6">
        <v>18</v>
      </c>
      <c r="B20" s="18" t="s">
        <v>31</v>
      </c>
      <c r="C20" s="8"/>
      <c r="D20" s="12" t="s">
        <v>53</v>
      </c>
      <c r="E20" s="12"/>
      <c r="F20" s="12">
        <v>301</v>
      </c>
      <c r="G20" s="7">
        <v>225.5</v>
      </c>
      <c r="H20" s="7">
        <v>350</v>
      </c>
      <c r="I20" s="9">
        <f t="shared" si="0"/>
        <v>292.17</v>
      </c>
      <c r="J20" s="13">
        <f t="shared" si="1"/>
        <v>3933.5833499999999</v>
      </c>
      <c r="K20" s="13">
        <f t="shared" si="2"/>
        <v>62.718285611135769</v>
      </c>
      <c r="L20" s="13">
        <f t="shared" si="3"/>
        <v>21.466367392660356</v>
      </c>
      <c r="M20" s="13">
        <f t="shared" si="4"/>
        <v>0</v>
      </c>
    </row>
    <row r="21" spans="1:13" ht="24" x14ac:dyDescent="0.25">
      <c r="A21" s="6">
        <v>19</v>
      </c>
      <c r="B21" s="18" t="s">
        <v>32</v>
      </c>
      <c r="C21" s="8"/>
      <c r="D21" s="12" t="s">
        <v>53</v>
      </c>
      <c r="E21" s="12"/>
      <c r="F21" s="12">
        <v>191</v>
      </c>
      <c r="G21" s="7">
        <v>142</v>
      </c>
      <c r="H21" s="7">
        <v>140</v>
      </c>
      <c r="I21" s="9">
        <f t="shared" si="0"/>
        <v>157.66999999999999</v>
      </c>
      <c r="J21" s="13">
        <f t="shared" si="1"/>
        <v>834.33335</v>
      </c>
      <c r="K21" s="13">
        <f t="shared" si="2"/>
        <v>28.884829063021993</v>
      </c>
      <c r="L21" s="13">
        <f t="shared" si="3"/>
        <v>18.319800255611081</v>
      </c>
      <c r="M21" s="13">
        <f t="shared" si="4"/>
        <v>0</v>
      </c>
    </row>
    <row r="22" spans="1:13" x14ac:dyDescent="0.25">
      <c r="A22" s="6">
        <v>20</v>
      </c>
      <c r="B22" s="18" t="s">
        <v>33</v>
      </c>
      <c r="C22" s="8"/>
      <c r="D22" s="12" t="s">
        <v>53</v>
      </c>
      <c r="E22" s="12"/>
      <c r="F22" s="12">
        <v>426</v>
      </c>
      <c r="G22" s="7">
        <v>277.2</v>
      </c>
      <c r="H22" s="7">
        <v>268</v>
      </c>
      <c r="I22" s="9">
        <f t="shared" si="0"/>
        <v>323.73</v>
      </c>
      <c r="J22" s="13">
        <f t="shared" si="1"/>
        <v>7865.0133499999993</v>
      </c>
      <c r="K22" s="13">
        <f t="shared" si="2"/>
        <v>88.68491049778423</v>
      </c>
      <c r="L22" s="13">
        <f t="shared" si="3"/>
        <v>27.394714885177223</v>
      </c>
      <c r="M22" s="13">
        <f t="shared" si="4"/>
        <v>0</v>
      </c>
    </row>
    <row r="23" spans="1:13" x14ac:dyDescent="0.25">
      <c r="A23" s="6">
        <v>21</v>
      </c>
      <c r="B23" s="18" t="s">
        <v>34</v>
      </c>
      <c r="C23" s="8"/>
      <c r="D23" s="12" t="s">
        <v>53</v>
      </c>
      <c r="E23" s="12"/>
      <c r="F23" s="12">
        <v>74</v>
      </c>
      <c r="G23" s="7">
        <v>52</v>
      </c>
      <c r="H23" s="7">
        <v>40</v>
      </c>
      <c r="I23" s="9">
        <f t="shared" si="0"/>
        <v>55.33</v>
      </c>
      <c r="J23" s="13">
        <f t="shared" si="1"/>
        <v>297.33335</v>
      </c>
      <c r="K23" s="13">
        <f t="shared" si="2"/>
        <v>17.243356691781329</v>
      </c>
      <c r="L23" s="13">
        <f t="shared" si="3"/>
        <v>31.164570200219284</v>
      </c>
      <c r="M23" s="13">
        <f t="shared" si="4"/>
        <v>0</v>
      </c>
    </row>
    <row r="24" spans="1:13" x14ac:dyDescent="0.25">
      <c r="A24" s="6">
        <v>22</v>
      </c>
      <c r="B24" s="18" t="s">
        <v>35</v>
      </c>
      <c r="C24" s="8"/>
      <c r="D24" s="12" t="s">
        <v>53</v>
      </c>
      <c r="E24" s="12"/>
      <c r="F24" s="12">
        <v>51</v>
      </c>
      <c r="G24" s="7">
        <v>37.5</v>
      </c>
      <c r="H24" s="7">
        <v>38</v>
      </c>
      <c r="I24" s="9">
        <f t="shared" si="0"/>
        <v>42.17</v>
      </c>
      <c r="J24" s="13">
        <f t="shared" si="1"/>
        <v>58.583349999999996</v>
      </c>
      <c r="K24" s="13">
        <f t="shared" si="2"/>
        <v>7.6539760908955028</v>
      </c>
      <c r="L24" s="13">
        <f t="shared" si="3"/>
        <v>18.150287149384638</v>
      </c>
      <c r="M24" s="13">
        <f t="shared" si="4"/>
        <v>0</v>
      </c>
    </row>
    <row r="25" spans="1:13" ht="24" x14ac:dyDescent="0.25">
      <c r="A25" s="6">
        <v>23</v>
      </c>
      <c r="B25" s="18" t="s">
        <v>36</v>
      </c>
      <c r="C25" s="8"/>
      <c r="D25" s="12" t="s">
        <v>52</v>
      </c>
      <c r="E25" s="12"/>
      <c r="F25" s="12">
        <v>169</v>
      </c>
      <c r="G25" s="7">
        <v>118.7</v>
      </c>
      <c r="H25" s="7">
        <v>111</v>
      </c>
      <c r="I25" s="9">
        <f t="shared" si="0"/>
        <v>132.9</v>
      </c>
      <c r="J25" s="13">
        <f t="shared" si="1"/>
        <v>992.23</v>
      </c>
      <c r="K25" s="13">
        <f t="shared" si="2"/>
        <v>31.499682538082826</v>
      </c>
      <c r="L25" s="13">
        <f t="shared" si="3"/>
        <v>23.701792729934407</v>
      </c>
      <c r="M25" s="13">
        <f t="shared" si="4"/>
        <v>0</v>
      </c>
    </row>
    <row r="26" spans="1:13" ht="24" x14ac:dyDescent="0.25">
      <c r="A26" s="6">
        <v>24</v>
      </c>
      <c r="B26" s="18" t="s">
        <v>37</v>
      </c>
      <c r="C26" s="8"/>
      <c r="D26" s="12" t="s">
        <v>52</v>
      </c>
      <c r="E26" s="12"/>
      <c r="F26" s="12">
        <v>52</v>
      </c>
      <c r="G26" s="7">
        <v>60</v>
      </c>
      <c r="H26" s="7">
        <v>75</v>
      </c>
      <c r="I26" s="9">
        <f t="shared" si="0"/>
        <v>62.33</v>
      </c>
      <c r="J26" s="13">
        <f t="shared" si="1"/>
        <v>136.33335</v>
      </c>
      <c r="K26" s="13">
        <f t="shared" si="2"/>
        <v>11.676187305794643</v>
      </c>
      <c r="L26" s="13">
        <f t="shared" si="3"/>
        <v>18.732853049566252</v>
      </c>
      <c r="M26" s="13">
        <f t="shared" si="4"/>
        <v>0</v>
      </c>
    </row>
    <row r="27" spans="1:13" x14ac:dyDescent="0.25">
      <c r="A27" s="6">
        <v>25</v>
      </c>
      <c r="B27" s="14" t="s">
        <v>38</v>
      </c>
      <c r="C27" s="8"/>
      <c r="D27" s="12" t="s">
        <v>53</v>
      </c>
      <c r="E27" s="12"/>
      <c r="F27" s="12">
        <v>368</v>
      </c>
      <c r="G27" s="7">
        <v>380</v>
      </c>
      <c r="H27" s="7">
        <v>354</v>
      </c>
      <c r="I27" s="9">
        <f t="shared" si="0"/>
        <v>367.33</v>
      </c>
      <c r="J27" s="13">
        <f t="shared" si="1"/>
        <v>169.33335</v>
      </c>
      <c r="K27" s="13">
        <f t="shared" si="2"/>
        <v>13.012814837689806</v>
      </c>
      <c r="L27" s="13">
        <f t="shared" si="3"/>
        <v>3.5425407229711179</v>
      </c>
      <c r="M27" s="13">
        <f t="shared" si="4"/>
        <v>0</v>
      </c>
    </row>
    <row r="28" spans="1:13" ht="36" x14ac:dyDescent="0.25">
      <c r="A28" s="6">
        <v>26</v>
      </c>
      <c r="B28" s="18" t="s">
        <v>39</v>
      </c>
      <c r="C28" s="8"/>
      <c r="D28" s="12" t="s">
        <v>52</v>
      </c>
      <c r="E28" s="12"/>
      <c r="F28" s="12">
        <v>76</v>
      </c>
      <c r="G28" s="7">
        <v>66</v>
      </c>
      <c r="H28" s="7">
        <v>75</v>
      </c>
      <c r="I28" s="9">
        <f t="shared" si="0"/>
        <v>72.33</v>
      </c>
      <c r="J28" s="13">
        <f t="shared" si="1"/>
        <v>30.333349999999999</v>
      </c>
      <c r="K28" s="13">
        <f t="shared" si="2"/>
        <v>5.5075720603547262</v>
      </c>
      <c r="L28" s="13">
        <f t="shared" si="3"/>
        <v>7.6145058210351531</v>
      </c>
      <c r="M28" s="13">
        <f t="shared" si="4"/>
        <v>0</v>
      </c>
    </row>
    <row r="29" spans="1:13" x14ac:dyDescent="0.25">
      <c r="A29" s="6">
        <v>27</v>
      </c>
      <c r="B29" s="18" t="s">
        <v>40</v>
      </c>
      <c r="C29" s="8"/>
      <c r="D29" s="12" t="s">
        <v>53</v>
      </c>
      <c r="E29" s="12"/>
      <c r="F29" s="12">
        <v>110</v>
      </c>
      <c r="G29" s="7">
        <v>105.8</v>
      </c>
      <c r="H29" s="7">
        <v>115</v>
      </c>
      <c r="I29" s="9">
        <f t="shared" si="0"/>
        <v>110.27</v>
      </c>
      <c r="J29" s="13">
        <f t="shared" si="1"/>
        <v>21.213350000000013</v>
      </c>
      <c r="K29" s="13">
        <f t="shared" si="2"/>
        <v>4.6057952624926797</v>
      </c>
      <c r="L29" s="13">
        <f t="shared" si="3"/>
        <v>4.1768343724428041</v>
      </c>
      <c r="M29" s="13">
        <f t="shared" si="4"/>
        <v>0</v>
      </c>
    </row>
    <row r="30" spans="1:13" x14ac:dyDescent="0.25">
      <c r="A30" s="6">
        <v>28</v>
      </c>
      <c r="B30" s="18" t="s">
        <v>41</v>
      </c>
      <c r="C30" s="8"/>
      <c r="D30" s="12" t="s">
        <v>52</v>
      </c>
      <c r="E30" s="12"/>
      <c r="F30" s="12">
        <v>247</v>
      </c>
      <c r="G30" s="7">
        <v>174.3</v>
      </c>
      <c r="H30" s="7">
        <v>159</v>
      </c>
      <c r="I30" s="9">
        <f t="shared" si="0"/>
        <v>193.43</v>
      </c>
      <c r="J30" s="13">
        <f t="shared" si="1"/>
        <v>2210.5633499999994</v>
      </c>
      <c r="K30" s="13">
        <f t="shared" si="2"/>
        <v>47.016628441435479</v>
      </c>
      <c r="L30" s="13">
        <f t="shared" si="3"/>
        <v>24.306792349395376</v>
      </c>
      <c r="M30" s="13">
        <f t="shared" si="4"/>
        <v>0</v>
      </c>
    </row>
    <row r="31" spans="1:13" x14ac:dyDescent="0.25">
      <c r="A31" s="6">
        <v>29</v>
      </c>
      <c r="B31" s="18" t="s">
        <v>42</v>
      </c>
      <c r="C31" s="8"/>
      <c r="D31" s="12" t="s">
        <v>53</v>
      </c>
      <c r="E31" s="12"/>
      <c r="F31" s="12">
        <v>132</v>
      </c>
      <c r="G31" s="7">
        <v>100.2</v>
      </c>
      <c r="H31" s="7">
        <v>86</v>
      </c>
      <c r="I31" s="9">
        <f t="shared" si="0"/>
        <v>106.07</v>
      </c>
      <c r="J31" s="13">
        <f t="shared" si="1"/>
        <v>554.81335000000001</v>
      </c>
      <c r="K31" s="13">
        <f t="shared" si="2"/>
        <v>23.554476220030875</v>
      </c>
      <c r="L31" s="13">
        <f t="shared" si="3"/>
        <v>22.206539285406691</v>
      </c>
      <c r="M31" s="13">
        <f t="shared" si="4"/>
        <v>0</v>
      </c>
    </row>
    <row r="32" spans="1:13" x14ac:dyDescent="0.25">
      <c r="A32" s="6">
        <v>30</v>
      </c>
      <c r="B32" s="18" t="s">
        <v>43</v>
      </c>
      <c r="C32" s="8"/>
      <c r="D32" s="12" t="s">
        <v>53</v>
      </c>
      <c r="E32" s="12"/>
      <c r="F32" s="12">
        <v>59</v>
      </c>
      <c r="G32" s="7">
        <v>48</v>
      </c>
      <c r="H32" s="7">
        <v>40</v>
      </c>
      <c r="I32" s="9">
        <f t="shared" si="0"/>
        <v>49</v>
      </c>
      <c r="J32" s="13">
        <f t="shared" si="1"/>
        <v>91</v>
      </c>
      <c r="K32" s="13">
        <f t="shared" si="2"/>
        <v>9.5393920141694561</v>
      </c>
      <c r="L32" s="13">
        <f t="shared" si="3"/>
        <v>19.468146967692768</v>
      </c>
      <c r="M32" s="13">
        <f t="shared" si="4"/>
        <v>0</v>
      </c>
    </row>
    <row r="33" spans="1:13" x14ac:dyDescent="0.25">
      <c r="A33" s="6">
        <v>31</v>
      </c>
      <c r="B33" s="14" t="s">
        <v>44</v>
      </c>
      <c r="C33" s="8"/>
      <c r="D33" s="12" t="s">
        <v>53</v>
      </c>
      <c r="E33" s="12"/>
      <c r="F33" s="12">
        <v>573</v>
      </c>
      <c r="G33" s="7">
        <v>380</v>
      </c>
      <c r="H33" s="7">
        <v>340</v>
      </c>
      <c r="I33" s="9">
        <f t="shared" si="0"/>
        <v>431</v>
      </c>
      <c r="J33" s="13">
        <f t="shared" si="1"/>
        <v>15523</v>
      </c>
      <c r="K33" s="13">
        <f t="shared" si="2"/>
        <v>124.59133196173801</v>
      </c>
      <c r="L33" s="13">
        <f t="shared" si="3"/>
        <v>28.907501615252439</v>
      </c>
      <c r="M33" s="13">
        <f t="shared" si="4"/>
        <v>0</v>
      </c>
    </row>
    <row r="34" spans="1:13" x14ac:dyDescent="0.25">
      <c r="A34" s="6">
        <v>32</v>
      </c>
      <c r="B34" s="18" t="s">
        <v>45</v>
      </c>
      <c r="C34" s="8"/>
      <c r="D34" s="12" t="s">
        <v>53</v>
      </c>
      <c r="E34" s="12"/>
      <c r="F34" s="12">
        <v>25</v>
      </c>
      <c r="G34" s="7">
        <v>20.7</v>
      </c>
      <c r="H34" s="7">
        <v>17.899999999999999</v>
      </c>
      <c r="I34" s="9">
        <f t="shared" si="0"/>
        <v>21.2</v>
      </c>
      <c r="J34" s="13">
        <f t="shared" si="1"/>
        <v>12.790000000000004</v>
      </c>
      <c r="K34" s="13">
        <f t="shared" si="2"/>
        <v>3.5763109484495339</v>
      </c>
      <c r="L34" s="13">
        <f t="shared" si="3"/>
        <v>16.869391266271386</v>
      </c>
      <c r="M34" s="13">
        <f t="shared" si="4"/>
        <v>0</v>
      </c>
    </row>
    <row r="35" spans="1:13" x14ac:dyDescent="0.25">
      <c r="A35" s="6">
        <v>33</v>
      </c>
      <c r="B35" s="18" t="s">
        <v>46</v>
      </c>
      <c r="C35" s="8"/>
      <c r="D35" s="12" t="s">
        <v>53</v>
      </c>
      <c r="E35" s="12"/>
      <c r="F35" s="12">
        <v>198</v>
      </c>
      <c r="G35" s="7">
        <v>128.5</v>
      </c>
      <c r="H35" s="7">
        <v>240</v>
      </c>
      <c r="I35" s="9">
        <f t="shared" si="0"/>
        <v>188.83</v>
      </c>
      <c r="J35" s="13">
        <f t="shared" si="1"/>
        <v>3171.0833499999999</v>
      </c>
      <c r="K35" s="13">
        <f t="shared" si="2"/>
        <v>56.312372974329541</v>
      </c>
      <c r="L35" s="13">
        <f t="shared" si="3"/>
        <v>29.821730114033539</v>
      </c>
      <c r="M35" s="13">
        <f t="shared" si="4"/>
        <v>0</v>
      </c>
    </row>
    <row r="36" spans="1:13" x14ac:dyDescent="0.25">
      <c r="A36" s="6">
        <v>34</v>
      </c>
      <c r="B36" s="14" t="s">
        <v>47</v>
      </c>
      <c r="C36" s="8"/>
      <c r="D36" s="12" t="s">
        <v>53</v>
      </c>
      <c r="E36" s="12"/>
      <c r="F36" s="12">
        <v>426</v>
      </c>
      <c r="G36" s="7">
        <v>303</v>
      </c>
      <c r="H36" s="7">
        <v>280</v>
      </c>
      <c r="I36" s="9">
        <f t="shared" si="0"/>
        <v>336.33</v>
      </c>
      <c r="J36" s="13">
        <f t="shared" si="1"/>
        <v>6162.3333500000008</v>
      </c>
      <c r="K36" s="13">
        <f t="shared" si="2"/>
        <v>78.500530889924562</v>
      </c>
      <c r="L36" s="13">
        <f t="shared" si="3"/>
        <v>23.340329702947869</v>
      </c>
      <c r="M36" s="13">
        <f t="shared" si="4"/>
        <v>0</v>
      </c>
    </row>
    <row r="37" spans="1:13" ht="24" x14ac:dyDescent="0.25">
      <c r="A37" s="6">
        <v>35</v>
      </c>
      <c r="B37" s="14" t="s">
        <v>48</v>
      </c>
      <c r="C37" s="8"/>
      <c r="D37" s="12" t="s">
        <v>54</v>
      </c>
      <c r="E37" s="12"/>
      <c r="F37" s="12">
        <v>426</v>
      </c>
      <c r="G37" s="7">
        <v>219</v>
      </c>
      <c r="H37" s="7">
        <v>320</v>
      </c>
      <c r="I37" s="9">
        <f t="shared" si="0"/>
        <v>321.67</v>
      </c>
      <c r="J37" s="13">
        <f t="shared" si="1"/>
        <v>10714.333350000001</v>
      </c>
      <c r="K37" s="13">
        <f t="shared" si="2"/>
        <v>103.51006400345814</v>
      </c>
      <c r="L37" s="13">
        <f t="shared" si="3"/>
        <v>32.178961048110835</v>
      </c>
      <c r="M37" s="13">
        <f t="shared" si="4"/>
        <v>0</v>
      </c>
    </row>
    <row r="38" spans="1:13" x14ac:dyDescent="0.25">
      <c r="A38" s="6">
        <v>36</v>
      </c>
      <c r="B38" s="18" t="s">
        <v>49</v>
      </c>
      <c r="C38" s="8"/>
      <c r="D38" s="12" t="s">
        <v>53</v>
      </c>
      <c r="E38" s="12"/>
      <c r="F38" s="12">
        <v>301</v>
      </c>
      <c r="G38" s="7">
        <v>260</v>
      </c>
      <c r="H38" s="7">
        <v>320</v>
      </c>
      <c r="I38" s="9">
        <f t="shared" si="0"/>
        <v>293.67</v>
      </c>
      <c r="J38" s="13">
        <f t="shared" si="1"/>
        <v>940.33335</v>
      </c>
      <c r="K38" s="13">
        <f t="shared" si="2"/>
        <v>30.664855290706981</v>
      </c>
      <c r="L38" s="13">
        <f t="shared" si="3"/>
        <v>10.441943436751108</v>
      </c>
      <c r="M38" s="13">
        <f t="shared" si="4"/>
        <v>0</v>
      </c>
    </row>
    <row r="39" spans="1:13" x14ac:dyDescent="0.25">
      <c r="A39" s="6">
        <v>37</v>
      </c>
      <c r="B39" s="18" t="s">
        <v>50</v>
      </c>
      <c r="C39" s="8"/>
      <c r="D39" s="12" t="s">
        <v>52</v>
      </c>
      <c r="E39" s="12"/>
      <c r="F39" s="12">
        <v>16</v>
      </c>
      <c r="G39" s="7">
        <v>7.7</v>
      </c>
      <c r="H39" s="7">
        <v>8.5</v>
      </c>
      <c r="I39" s="9">
        <f t="shared" si="0"/>
        <v>10.73</v>
      </c>
      <c r="J39" s="13">
        <f t="shared" si="1"/>
        <v>20.963350000000002</v>
      </c>
      <c r="K39" s="13">
        <f t="shared" si="2"/>
        <v>4.5785751058599011</v>
      </c>
      <c r="L39" s="13">
        <f t="shared" si="3"/>
        <v>42.67078383839609</v>
      </c>
      <c r="M39" s="13">
        <f t="shared" si="4"/>
        <v>0</v>
      </c>
    </row>
    <row r="40" spans="1:13" x14ac:dyDescent="0.25">
      <c r="A40" s="6">
        <v>38</v>
      </c>
      <c r="B40" s="18" t="s">
        <v>51</v>
      </c>
      <c r="C40" s="8"/>
      <c r="D40" s="12" t="s">
        <v>53</v>
      </c>
      <c r="E40" s="12"/>
      <c r="F40" s="12">
        <v>140</v>
      </c>
      <c r="G40" s="7">
        <v>140</v>
      </c>
      <c r="H40" s="7">
        <v>135</v>
      </c>
      <c r="I40" s="9">
        <f t="shared" si="0"/>
        <v>138.33000000000001</v>
      </c>
      <c r="J40" s="13">
        <f t="shared" si="1"/>
        <v>8.3333499999999994</v>
      </c>
      <c r="K40" s="13">
        <f t="shared" si="2"/>
        <v>2.8867542326980313</v>
      </c>
      <c r="L40" s="13">
        <f t="shared" si="3"/>
        <v>2.0868605744943478</v>
      </c>
      <c r="M40" s="13">
        <f t="shared" si="4"/>
        <v>0</v>
      </c>
    </row>
    <row r="42" spans="1:13" x14ac:dyDescent="0.25"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</row>
  </sheetData>
  <mergeCells count="2">
    <mergeCell ref="A1:M1"/>
    <mergeCell ref="B42:M42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2026-08-30T17:08:43Z</dcterms:modified>
</cp:coreProperties>
</file>