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Лист1!$A$1:$N$22</definedName>
  </definedNames>
  <calcPr calcId="162913"/>
</workbook>
</file>

<file path=xl/calcChain.xml><?xml version="1.0" encoding="utf-8"?>
<calcChain xmlns="http://schemas.openxmlformats.org/spreadsheetml/2006/main">
  <c r="K6" i="1" l="1"/>
  <c r="L6" i="1" s="1"/>
  <c r="M6" i="1" s="1"/>
  <c r="N6" i="1" s="1"/>
  <c r="H6" i="1"/>
  <c r="I6" i="1" s="1"/>
  <c r="J6" i="1" s="1"/>
  <c r="K5" i="1"/>
  <c r="L5" i="1" s="1"/>
  <c r="M5" i="1" s="1"/>
  <c r="N5" i="1" s="1"/>
  <c r="H5" i="1"/>
  <c r="I5" i="1" s="1"/>
  <c r="J5" i="1" s="1"/>
  <c r="N7" i="1" l="1"/>
</calcChain>
</file>

<file path=xl/sharedStrings.xml><?xml version="1.0" encoding="utf-8"?>
<sst xmlns="http://schemas.openxmlformats.org/spreadsheetml/2006/main" count="37" uniqueCount="34">
  <si>
    <t>Наименование предмета контракта</t>
  </si>
  <si>
    <t>Ед. изм</t>
  </si>
  <si>
    <t>Кол-во</t>
  </si>
  <si>
    <t>Коммерческие предложения (руб./ед.изм.)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</si>
  <si>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</si>
  <si>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</si>
  <si>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</si>
  <si>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Цена за единицу изм. с округлением (вверх) до сотых долей после запятой (руб.)</t>
  </si>
  <si>
    <t>ФКУЗ МСЧ-69 ФСИН России</t>
  </si>
  <si>
    <t>Однородность совокупности значений выявленных цен, используемых в расчете НМЦК</t>
  </si>
  <si>
    <t>НМЦК  контракта с учетом округления цены за единицу (руб.)</t>
  </si>
  <si>
    <t>НМЦК, определяемая методом сопоставимых рыночных цен (анализа рынка)*</t>
  </si>
  <si>
    <t>№ п/п</t>
  </si>
  <si>
    <t>Согласовано:</t>
  </si>
  <si>
    <t>Расчет Н(М)ЦК произвел:</t>
  </si>
  <si>
    <t>Итого средняя цена:</t>
  </si>
  <si>
    <t>Расчет НМЦК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</si>
  <si>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 xml:space="preserve">Проанализировав результаты, считаю, что экономически целесообразно произвести закупку на сумму ____________________ рублей с учетом стоимости товара, стоимости тары и упаковки, транспортных расходов, расходов на страхование, уплату таможенных пошлин, налогов, сборов и других обязательных платежей, взимаемых с Поставщика в связи с исполнением обязательств, у потенциального Поставщика /Участника закупочной сессии ______________________________________________. </t>
  </si>
  <si>
    <t>ИТОГО</t>
  </si>
  <si>
    <t>уп</t>
  </si>
  <si>
    <t>Справка по определению минимальной цены на поставку лекарственных препаратов для нужд филиалов ФКУЗ МСЧ-69 ФСИН России
«___» _______________ 2025г.</t>
  </si>
  <si>
    <t xml:space="preserve">Поставщик №1                   </t>
  </si>
  <si>
    <t xml:space="preserve">Поставщик №2                  </t>
  </si>
  <si>
    <t xml:space="preserve">Поставщик №3            </t>
  </si>
  <si>
    <r>
      <t xml:space="preserve">коэффициент вариации цен V (%)           </t>
    </r>
    <r>
      <rPr>
        <i/>
        <sz val="11"/>
        <color indexed="8"/>
        <rFont val="XO Thames"/>
        <family val="1"/>
        <charset val="204"/>
      </rPr>
      <t xml:space="preserve">         (не должен превышать 33%)</t>
    </r>
  </si>
  <si>
    <t>Старший инспектор -провизор отдела МС,, Мт и ИО</t>
  </si>
  <si>
    <t>О.В. Федорова</t>
  </si>
  <si>
    <t>к  контракту  №___ от «___»____________2026г.</t>
  </si>
  <si>
    <t>Главный бухгалтер</t>
  </si>
  <si>
    <t>А.Н. Сорокин</t>
  </si>
  <si>
    <t xml:space="preserve"> В целях совершенствования методологии определения цены контракта, заключаемого с единственным Поставщиком, в соответствии с распоряжением Правительства РФ от 28.04.2018 №824-р "О создании единого агрегатора торговли" проведена закупочная сессия № 1001137351221000________ от ________________2026г. Закупочная сессия состоялась/не состоялась - подано ______ /не подано предложений на закупку.</t>
  </si>
  <si>
    <t>Аск</t>
  </si>
  <si>
    <t>Аскорбиновя кислота лражже 50 мг № 200</t>
  </si>
  <si>
    <t>Никотиновая кислота таб 50 мг №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</si>
</sst>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XO Thames"/>
      <family val="1"/>
      <charset val="204"/>
    </font>
    <font>
      <sz val="11"/>
      <color theme="1"/>
      <name val="XO Thames"/>
      <family val="1"/>
      <charset val="204"/>
    </font>
    <font>
      <sz val="11"/>
      <color indexed="8"/>
      <name val="XO Thames"/>
      <family val="1"/>
      <charset val="204"/>
    </font>
    <font>
      <sz val="11"/>
      <name val="XO Thames"/>
      <family val="1"/>
      <charset val="204"/>
    </font>
    <font>
      <b/>
      <sz val="11"/>
      <color indexed="8"/>
      <name val="XO Thames"/>
      <family val="1"/>
      <charset val="204"/>
    </font>
    <font>
      <i/>
      <sz val="11"/>
      <color indexed="8"/>
      <name val="XO Thames"/>
      <family val="1"/>
      <charset val="204"/>
    </font>
    <font>
      <sz val="11"/>
      <color rgb="FF000000"/>
      <name val="XO Thames"/>
      <family val="1"/>
      <charset val="204"/>
    </font>
    <font>
      <b/>
      <sz val="11"/>
      <name val="XO Thames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/>
    </xf>
    <xf numFmtId="0" fontId="5" fillId="0" borderId="0" xfId="0" applyFont="1" applyFill="1" applyAlignment="1" applyProtection="1">
      <alignment vertical="center"/>
      <protection locked="0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2" fillId="0" borderId="0" xfId="0" applyFont="1"/>
    <xf numFmtId="0" fontId="12" fillId="0" borderId="0" xfId="0" applyFont="1" applyAlignment="1">
      <alignment horizontal="left" vertical="center" wrapText="1"/>
    </xf>
    <xf numFmtId="0" fontId="13" fillId="0" borderId="0" xfId="0" applyFont="1" applyFill="1" applyAlignment="1" applyProtection="1">
      <alignment horizontal="center" vertical="center" wrapText="1"/>
      <protection locked="0"/>
    </xf>
    <xf numFmtId="0" fontId="13" fillId="0" borderId="0" xfId="0" applyFont="1" applyFill="1" applyAlignment="1" applyProtection="1">
      <alignment vertical="center"/>
      <protection locked="0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3" fillId="0" borderId="0" xfId="0" applyFont="1"/>
    <xf numFmtId="0" fontId="13" fillId="0" borderId="0" xfId="0" applyFont="1" applyAlignment="1"/>
    <xf numFmtId="0" fontId="13" fillId="0" borderId="0" xfId="0" applyFont="1" applyAlignment="1">
      <alignment horizontal="center" vertical="top"/>
    </xf>
    <xf numFmtId="0" fontId="15" fillId="0" borderId="0" xfId="0" applyFont="1" applyAlignment="1">
      <alignment horizontal="left"/>
    </xf>
    <xf numFmtId="0" fontId="13" fillId="0" borderId="1" xfId="0" applyFont="1" applyBorder="1" applyAlignment="1"/>
    <xf numFmtId="0" fontId="13" fillId="0" borderId="0" xfId="0" applyFont="1" applyAlignment="1" applyProtection="1">
      <alignment horizontal="center" wrapText="1"/>
      <protection locked="0"/>
    </xf>
    <xf numFmtId="0" fontId="13" fillId="0" borderId="0" xfId="0" applyFont="1" applyAlignment="1">
      <alignment wrapText="1"/>
    </xf>
    <xf numFmtId="0" fontId="13" fillId="0" borderId="0" xfId="0" applyFont="1" applyAlignment="1">
      <alignment vertical="top"/>
    </xf>
    <xf numFmtId="0" fontId="13" fillId="0" borderId="0" xfId="0" applyFont="1" applyBorder="1" applyAlignment="1" applyProtection="1">
      <alignment horizontal="center" wrapText="1"/>
      <protection locked="0"/>
    </xf>
    <xf numFmtId="0" fontId="13" fillId="0" borderId="0" xfId="0" applyFont="1" applyAlignment="1" applyProtection="1">
      <alignment horizontal="left"/>
      <protection locked="0"/>
    </xf>
    <xf numFmtId="0" fontId="13" fillId="0" borderId="0" xfId="0" applyFont="1" applyBorder="1"/>
    <xf numFmtId="0" fontId="13" fillId="0" borderId="1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left"/>
      <protection locked="0"/>
    </xf>
    <xf numFmtId="0" fontId="12" fillId="0" borderId="0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164" fontId="13" fillId="0" borderId="2" xfId="1" applyFont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164" fontId="18" fillId="0" borderId="2" xfId="1" applyFont="1" applyBorder="1" applyAlignment="1">
      <alignment horizontal="center" vertical="center" wrapText="1"/>
    </xf>
    <xf numFmtId="164" fontId="15" fillId="0" borderId="2" xfId="1" applyFont="1" applyBorder="1" applyAlignment="1">
      <alignment horizontal="left" vertical="center" wrapText="1"/>
    </xf>
    <xf numFmtId="164" fontId="15" fillId="0" borderId="0" xfId="1" applyFont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 applyBorder="1" applyAlignment="1" applyProtection="1">
      <alignment horizontal="center" vertical="center" wrapText="1"/>
      <protection locked="0"/>
    </xf>
    <xf numFmtId="2" fontId="13" fillId="0" borderId="4" xfId="0" applyNumberFormat="1" applyFont="1" applyBorder="1" applyAlignment="1">
      <alignment horizontal="left" vertical="center" wrapText="1"/>
    </xf>
    <xf numFmtId="2" fontId="13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left" wrapText="1"/>
    </xf>
    <xf numFmtId="0" fontId="13" fillId="0" borderId="0" xfId="0" applyFont="1" applyBorder="1" applyAlignment="1" applyProtection="1">
      <alignment horizontal="left" vertical="top" wrapText="1"/>
      <protection locked="0"/>
    </xf>
    <xf numFmtId="0" fontId="14" fillId="2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164" fontId="13" fillId="0" borderId="2" xfId="1" applyNumberFormat="1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1" fillId="0" borderId="0" xfId="0" applyNumberFormat="1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2" fontId="13" fillId="0" borderId="2" xfId="0" applyNumberFormat="1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7844</xdr:colOff>
      <xdr:row>3</xdr:row>
      <xdr:rowOff>1591235</xdr:rowOff>
    </xdr:from>
    <xdr:to>
      <xdr:col>9</xdr:col>
      <xdr:colOff>862853</xdr:colOff>
      <xdr:row>3</xdr:row>
      <xdr:rowOff>1943660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8991" y="2924735"/>
          <a:ext cx="85500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41462</xdr:colOff>
      <xdr:row>3</xdr:row>
      <xdr:rowOff>1495425</xdr:rowOff>
    </xdr:from>
    <xdr:to>
      <xdr:col>9</xdr:col>
      <xdr:colOff>19050</xdr:colOff>
      <xdr:row>3</xdr:row>
      <xdr:rowOff>1933575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47697" y="2828925"/>
          <a:ext cx="9525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313204</xdr:colOff>
      <xdr:row>3</xdr:row>
      <xdr:rowOff>1839446</xdr:rowOff>
    </xdr:from>
    <xdr:to>
      <xdr:col>10</xdr:col>
      <xdr:colOff>1799104</xdr:colOff>
      <xdr:row>3</xdr:row>
      <xdr:rowOff>2106146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468410" y="3172946"/>
          <a:ext cx="14859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410695</xdr:colOff>
      <xdr:row>3</xdr:row>
      <xdr:rowOff>1652307</xdr:rowOff>
    </xdr:from>
    <xdr:to>
      <xdr:col>10</xdr:col>
      <xdr:colOff>563095</xdr:colOff>
      <xdr:row>3</xdr:row>
      <xdr:rowOff>1880907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680636" y="2985807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topLeftCell="A4" zoomScale="85" zoomScaleNormal="85" workbookViewId="0">
      <selection activeCell="Q7" sqref="Q7"/>
    </sheetView>
  </sheetViews>
  <sheetFormatPr defaultRowHeight="15" x14ac:dyDescent="0.25"/>
  <cols>
    <col min="1" max="1" width="5" style="5" customWidth="1"/>
    <col min="2" max="2" width="29.7109375" style="5" customWidth="1"/>
    <col min="3" max="3" width="7.28515625" style="5" customWidth="1"/>
    <col min="4" max="4" width="7.7109375" style="5" customWidth="1"/>
    <col min="5" max="5" width="12.140625" style="5" customWidth="1"/>
    <col min="6" max="6" width="12.28515625" style="5" customWidth="1"/>
    <col min="7" max="7" width="12.5703125" style="14" customWidth="1"/>
    <col min="8" max="8" width="10.85546875" style="5" customWidth="1"/>
    <col min="9" max="9" width="14.5703125" style="5" customWidth="1"/>
    <col min="10" max="10" width="13.140625" style="5" customWidth="1"/>
    <col min="11" max="11" width="27.7109375" style="5" customWidth="1"/>
    <col min="12" max="12" width="11" style="5" customWidth="1"/>
    <col min="13" max="13" width="11.85546875" style="5" customWidth="1"/>
    <col min="14" max="14" width="16.140625" style="5" customWidth="1"/>
    <col min="15" max="17" width="9.140625" style="5"/>
    <col min="18" max="18" width="13.85546875" style="5" customWidth="1"/>
    <col min="19" max="16384" width="9.140625" style="5"/>
  </cols>
  <sheetData>
    <row r="1" spans="1:17" ht="26.25" customHeight="1" x14ac:dyDescent="0.25">
      <c r="A1" s="25"/>
      <c r="B1" s="25"/>
      <c r="C1" s="25"/>
      <c r="D1" s="25"/>
      <c r="E1" s="25"/>
      <c r="F1" s="25"/>
      <c r="G1" s="24"/>
      <c r="H1" s="25"/>
      <c r="I1" s="25"/>
      <c r="J1" s="25"/>
      <c r="K1" s="73" t="s">
        <v>27</v>
      </c>
      <c r="L1" s="73"/>
      <c r="M1" s="73"/>
      <c r="N1" s="73"/>
      <c r="O1" s="25"/>
      <c r="P1" s="23"/>
    </row>
    <row r="2" spans="1:17" ht="39" customHeight="1" x14ac:dyDescent="0.25">
      <c r="A2" s="74" t="s">
        <v>20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25"/>
      <c r="P2" s="23"/>
    </row>
    <row r="3" spans="1:17" s="17" customFormat="1" ht="41.25" customHeight="1" x14ac:dyDescent="0.25">
      <c r="A3" s="75" t="s">
        <v>12</v>
      </c>
      <c r="B3" s="75" t="s">
        <v>0</v>
      </c>
      <c r="C3" s="77" t="s">
        <v>1</v>
      </c>
      <c r="D3" s="75" t="s">
        <v>2</v>
      </c>
      <c r="E3" s="79" t="s">
        <v>3</v>
      </c>
      <c r="F3" s="79"/>
      <c r="G3" s="79"/>
      <c r="H3" s="80" t="s">
        <v>9</v>
      </c>
      <c r="I3" s="80"/>
      <c r="J3" s="80"/>
      <c r="K3" s="79" t="s">
        <v>11</v>
      </c>
      <c r="L3" s="79"/>
      <c r="M3" s="79"/>
      <c r="N3" s="79"/>
      <c r="O3" s="41"/>
      <c r="P3" s="20"/>
    </row>
    <row r="4" spans="1:17" s="17" customFormat="1" ht="190.5" customHeight="1" x14ac:dyDescent="0.25">
      <c r="A4" s="76"/>
      <c r="B4" s="76"/>
      <c r="C4" s="78"/>
      <c r="D4" s="76"/>
      <c r="E4" s="42" t="s">
        <v>21</v>
      </c>
      <c r="F4" s="42" t="s">
        <v>22</v>
      </c>
      <c r="G4" s="42" t="s">
        <v>23</v>
      </c>
      <c r="H4" s="43" t="s">
        <v>4</v>
      </c>
      <c r="I4" s="43" t="s">
        <v>5</v>
      </c>
      <c r="J4" s="44" t="s">
        <v>24</v>
      </c>
      <c r="K4" s="43" t="s">
        <v>16</v>
      </c>
      <c r="L4" s="43" t="s">
        <v>6</v>
      </c>
      <c r="M4" s="43" t="s">
        <v>7</v>
      </c>
      <c r="N4" s="43" t="s">
        <v>10</v>
      </c>
      <c r="O4" s="41"/>
      <c r="P4" s="40"/>
    </row>
    <row r="5" spans="1:17" s="17" customFormat="1" ht="36.75" customHeight="1" x14ac:dyDescent="0.25">
      <c r="A5" s="57">
        <v>1</v>
      </c>
      <c r="B5" s="57" t="s">
        <v>32</v>
      </c>
      <c r="C5" s="58" t="s">
        <v>19</v>
      </c>
      <c r="D5" s="57">
        <v>100</v>
      </c>
      <c r="E5" s="42">
        <v>36.479999999999997</v>
      </c>
      <c r="F5" s="42">
        <v>64</v>
      </c>
      <c r="G5" s="42">
        <v>54</v>
      </c>
      <c r="H5" s="55">
        <f t="shared" ref="H5:H6" si="0">AVERAGE(E5:G5)</f>
        <v>51.493333333333332</v>
      </c>
      <c r="I5" s="55">
        <f t="shared" ref="I5:I6" si="1">SQRT(((SUM((POWER(H5-E5,2)),(POWER(H5-F5,2)),(POWER(H5-G5,2))))/(COLUMNS(E5:G5)-1)))</f>
        <v>13.930187842715309</v>
      </c>
      <c r="J5" s="56">
        <f t="shared" ref="J5:J6" si="2">I5/H5*100</f>
        <v>27.052410362600938</v>
      </c>
      <c r="K5" s="55">
        <f t="shared" ref="K5:K6" si="3">((D5/3)*(SUM(E5:G5)))</f>
        <v>5149.333333333333</v>
      </c>
      <c r="L5" s="43">
        <f t="shared" ref="L5:L6" si="4">K5/D5</f>
        <v>51.493333333333332</v>
      </c>
      <c r="M5" s="43">
        <f t="shared" ref="M5:M6" si="5">ROUND(L5,2)</f>
        <v>51.49</v>
      </c>
      <c r="N5" s="43">
        <f t="shared" ref="N5:N6" si="6">M5*D5</f>
        <v>5149</v>
      </c>
      <c r="O5" s="41"/>
      <c r="P5" s="59"/>
    </row>
    <row r="6" spans="1:17" s="17" customFormat="1" ht="24.75" customHeight="1" x14ac:dyDescent="0.25">
      <c r="A6" s="57">
        <v>2</v>
      </c>
      <c r="B6" s="57" t="s">
        <v>33</v>
      </c>
      <c r="C6" s="58" t="s">
        <v>19</v>
      </c>
      <c r="D6" s="57">
        <v>142</v>
      </c>
      <c r="E6" s="42">
        <v>77.150000000000006</v>
      </c>
      <c r="F6" s="42">
        <v>102.3</v>
      </c>
      <c r="G6" s="42">
        <v>88</v>
      </c>
      <c r="H6" s="55">
        <f t="shared" si="0"/>
        <v>89.149999999999991</v>
      </c>
      <c r="I6" s="55">
        <f t="shared" si="1"/>
        <v>12.614376718649236</v>
      </c>
      <c r="J6" s="56">
        <f t="shared" si="2"/>
        <v>14.149609331070373</v>
      </c>
      <c r="K6" s="55">
        <f t="shared" si="3"/>
        <v>12659.3</v>
      </c>
      <c r="L6" s="43">
        <f t="shared" si="4"/>
        <v>89.149999999999991</v>
      </c>
      <c r="M6" s="43">
        <f t="shared" si="5"/>
        <v>89.15</v>
      </c>
      <c r="N6" s="43">
        <f t="shared" si="6"/>
        <v>12659.300000000001</v>
      </c>
      <c r="O6" s="41"/>
      <c r="P6" s="59"/>
    </row>
    <row r="7" spans="1:17" s="17" customFormat="1" ht="29.25" customHeight="1" x14ac:dyDescent="0.25">
      <c r="A7" s="46"/>
      <c r="B7" s="47" t="s">
        <v>18</v>
      </c>
      <c r="C7" s="46"/>
      <c r="D7" s="46"/>
      <c r="E7" s="48">
        <v>14603.300000000001</v>
      </c>
      <c r="F7" s="48">
        <v>20926.599999999999</v>
      </c>
      <c r="G7" s="49">
        <v>17896</v>
      </c>
      <c r="H7" s="45"/>
      <c r="I7" s="45"/>
      <c r="J7" s="45"/>
      <c r="K7" s="45"/>
      <c r="L7" s="69" t="s">
        <v>15</v>
      </c>
      <c r="M7" s="70"/>
      <c r="N7" s="50">
        <f>SUM(N5:N6)</f>
        <v>17808.300000000003</v>
      </c>
      <c r="O7" s="18"/>
      <c r="P7" s="18"/>
      <c r="Q7" s="18"/>
    </row>
    <row r="8" spans="1:17" s="2" customFormat="1" ht="3.75" hidden="1" customHeight="1" x14ac:dyDescent="0.25">
      <c r="A8" s="71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29"/>
    </row>
    <row r="9" spans="1:17" customFormat="1" ht="6.75" hidden="1" customHeight="1" x14ac:dyDescent="0.25">
      <c r="A9" s="66"/>
      <c r="B9" s="66"/>
      <c r="C9" s="66"/>
      <c r="D9" s="66"/>
      <c r="E9" s="66"/>
      <c r="F9" s="66"/>
      <c r="G9" s="66"/>
      <c r="H9" s="66"/>
      <c r="I9" s="66"/>
      <c r="J9" s="66"/>
      <c r="K9" s="67"/>
      <c r="L9" s="67"/>
      <c r="M9" s="67"/>
      <c r="N9" s="67"/>
      <c r="O9" s="19"/>
      <c r="P9" s="19"/>
    </row>
    <row r="10" spans="1:17" customFormat="1" ht="9" customHeight="1" x14ac:dyDescent="0.25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0"/>
      <c r="L10" s="20"/>
      <c r="M10" s="20"/>
      <c r="N10" s="20"/>
      <c r="O10" s="19"/>
      <c r="P10" s="19"/>
    </row>
    <row r="11" spans="1:17" s="15" customFormat="1" ht="81.75" customHeight="1" x14ac:dyDescent="0.25">
      <c r="A11" s="81" t="s">
        <v>30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24"/>
      <c r="P11" s="23"/>
    </row>
    <row r="12" spans="1:17" ht="2.25" hidden="1" customHeight="1" x14ac:dyDescent="0.25">
      <c r="A12" s="68" t="s">
        <v>17</v>
      </c>
      <c r="B12" s="68"/>
      <c r="C12" s="68"/>
      <c r="D12" s="68"/>
      <c r="E12" s="68"/>
      <c r="F12" s="68"/>
      <c r="G12" s="68"/>
      <c r="H12" s="67"/>
      <c r="I12" s="67"/>
      <c r="J12" s="67"/>
      <c r="K12" s="67"/>
      <c r="L12" s="67"/>
      <c r="M12" s="67"/>
      <c r="N12" s="67"/>
      <c r="O12" s="25"/>
      <c r="P12" s="23"/>
    </row>
    <row r="13" spans="1:17" s="16" customFormat="1" ht="67.5" customHeight="1" x14ac:dyDescent="0.25">
      <c r="A13" s="68" t="s">
        <v>17</v>
      </c>
      <c r="B13" s="68"/>
      <c r="C13" s="68"/>
      <c r="D13" s="68"/>
      <c r="E13" s="68"/>
      <c r="F13" s="68"/>
      <c r="G13" s="68"/>
      <c r="H13" s="67"/>
      <c r="I13" s="67"/>
      <c r="J13" s="67"/>
      <c r="K13" s="67"/>
      <c r="L13" s="67"/>
      <c r="M13" s="67"/>
      <c r="N13" s="67"/>
      <c r="O13" s="25"/>
      <c r="P13" s="23"/>
    </row>
    <row r="14" spans="1:17" s="2" customFormat="1" ht="32.25" customHeight="1" x14ac:dyDescent="0.2">
      <c r="A14" s="61" t="s">
        <v>31</v>
      </c>
      <c r="B14" s="61"/>
      <c r="C14" s="61"/>
      <c r="D14" s="61"/>
      <c r="E14" s="61"/>
      <c r="F14" s="61"/>
      <c r="G14" s="61"/>
      <c r="H14" s="51"/>
      <c r="I14" s="52"/>
      <c r="J14" s="52"/>
      <c r="K14" s="52"/>
      <c r="L14" s="52"/>
      <c r="M14" s="25"/>
      <c r="N14" s="25"/>
      <c r="O14" s="27"/>
      <c r="P14" s="29"/>
    </row>
    <row r="15" spans="1:17" s="2" customFormat="1" ht="15" customHeight="1" x14ac:dyDescent="0.2">
      <c r="A15" s="62" t="s">
        <v>14</v>
      </c>
      <c r="B15" s="62"/>
      <c r="C15" s="30"/>
      <c r="D15" s="27" t="s">
        <v>25</v>
      </c>
      <c r="E15" s="27"/>
      <c r="F15" s="27"/>
      <c r="G15" s="28"/>
      <c r="H15" s="28"/>
      <c r="I15" s="29"/>
      <c r="J15" s="29"/>
      <c r="K15" s="27"/>
      <c r="L15" s="27"/>
      <c r="M15" s="27"/>
      <c r="N15" s="27"/>
      <c r="O15" s="22"/>
      <c r="P15" s="29"/>
    </row>
    <row r="16" spans="1:17" s="1" customFormat="1" ht="15.75" customHeight="1" x14ac:dyDescent="0.2">
      <c r="A16" s="30"/>
      <c r="B16" s="30"/>
      <c r="C16" s="30"/>
      <c r="D16" s="28" t="s">
        <v>8</v>
      </c>
      <c r="E16" s="28"/>
      <c r="F16" s="28"/>
      <c r="G16" s="28"/>
      <c r="H16" s="31"/>
      <c r="I16" s="28" t="s">
        <v>26</v>
      </c>
      <c r="J16" s="27"/>
      <c r="K16" s="27"/>
      <c r="L16" s="27"/>
      <c r="M16" s="27"/>
      <c r="N16" s="27"/>
      <c r="O16" s="27"/>
      <c r="P16" s="27"/>
    </row>
    <row r="17" spans="1:16" s="3" customFormat="1" ht="12.75" customHeight="1" x14ac:dyDescent="0.2">
      <c r="A17" s="22"/>
      <c r="B17" s="22"/>
      <c r="C17" s="53"/>
      <c r="D17" s="64"/>
      <c r="E17" s="64"/>
      <c r="F17" s="64"/>
      <c r="G17" s="29"/>
      <c r="H17" s="29"/>
      <c r="I17" s="32"/>
      <c r="J17" s="22"/>
      <c r="K17" s="22"/>
      <c r="L17" s="22"/>
      <c r="M17" s="22"/>
      <c r="N17" s="22"/>
      <c r="O17" s="22"/>
      <c r="P17" s="22"/>
    </row>
    <row r="18" spans="1:16" x14ac:dyDescent="0.2">
      <c r="A18" s="27"/>
      <c r="B18" s="27"/>
      <c r="C18" s="27"/>
      <c r="D18" s="33"/>
      <c r="E18" s="33"/>
      <c r="F18" s="33"/>
      <c r="G18" s="28"/>
      <c r="H18" s="28"/>
      <c r="I18" s="27"/>
      <c r="J18" s="27"/>
      <c r="K18" s="34"/>
      <c r="L18" s="27"/>
      <c r="M18" s="27"/>
      <c r="N18" s="27"/>
      <c r="O18" s="21"/>
      <c r="P18" s="23"/>
    </row>
    <row r="19" spans="1:16" ht="29.25" customHeight="1" x14ac:dyDescent="0.2">
      <c r="A19" s="63" t="s">
        <v>13</v>
      </c>
      <c r="B19" s="63"/>
      <c r="C19" s="23"/>
      <c r="D19" s="65" t="s">
        <v>28</v>
      </c>
      <c r="E19" s="65"/>
      <c r="F19" s="65"/>
      <c r="G19" s="65"/>
      <c r="H19" s="35"/>
      <c r="I19" s="36"/>
      <c r="J19" s="32"/>
      <c r="K19" s="22"/>
      <c r="L19" s="22"/>
      <c r="M19" s="22"/>
      <c r="N19" s="22"/>
      <c r="O19" s="25"/>
      <c r="P19" s="23"/>
    </row>
    <row r="20" spans="1:16" ht="18.75" customHeight="1" x14ac:dyDescent="0.2">
      <c r="A20" s="54"/>
      <c r="B20" s="54"/>
      <c r="C20" s="54"/>
      <c r="D20" s="37" t="s">
        <v>8</v>
      </c>
      <c r="E20" s="37"/>
      <c r="F20" s="37"/>
      <c r="G20" s="37"/>
      <c r="H20" s="38"/>
      <c r="I20" s="39" t="s">
        <v>29</v>
      </c>
      <c r="J20" s="27"/>
      <c r="K20" s="21"/>
      <c r="L20" s="21"/>
      <c r="M20" s="21"/>
      <c r="N20" s="21"/>
      <c r="O20" s="21"/>
      <c r="P20" s="23"/>
    </row>
    <row r="21" spans="1:16" ht="15.75" x14ac:dyDescent="0.25">
      <c r="A21" s="60"/>
      <c r="B21" s="60"/>
      <c r="C21" s="9"/>
      <c r="D21" s="9"/>
      <c r="E21" s="9"/>
      <c r="F21" s="9"/>
      <c r="G21" s="10"/>
      <c r="H21" s="9"/>
      <c r="I21" s="4"/>
      <c r="J21" s="4"/>
      <c r="K21" s="4"/>
      <c r="L21" s="4"/>
      <c r="M21" s="4"/>
      <c r="N21" s="4"/>
      <c r="O21" s="7"/>
    </row>
    <row r="22" spans="1:16" ht="15.75" x14ac:dyDescent="0.25">
      <c r="A22" s="60"/>
      <c r="B22" s="60"/>
      <c r="C22" s="9"/>
      <c r="D22" s="9"/>
      <c r="E22" s="9"/>
      <c r="F22" s="9"/>
      <c r="G22" s="8"/>
      <c r="H22" s="9"/>
      <c r="I22" s="4"/>
      <c r="J22" s="4"/>
      <c r="K22" s="4"/>
      <c r="L22" s="4"/>
      <c r="M22" s="4"/>
      <c r="N22" s="4"/>
    </row>
    <row r="23" spans="1:16" x14ac:dyDescent="0.25">
      <c r="A23" s="6"/>
      <c r="B23" s="6"/>
      <c r="C23" s="6"/>
      <c r="D23" s="6"/>
      <c r="E23" s="6"/>
      <c r="F23" s="6"/>
      <c r="G23" s="11"/>
      <c r="H23" s="9"/>
      <c r="I23" s="4"/>
      <c r="J23" s="4"/>
      <c r="K23" s="4"/>
      <c r="L23" s="4"/>
      <c r="M23" s="4"/>
      <c r="N23" s="4"/>
    </row>
    <row r="24" spans="1:16" x14ac:dyDescent="0.25">
      <c r="A24" s="12"/>
      <c r="B24" s="12"/>
      <c r="C24" s="12"/>
      <c r="D24" s="12"/>
      <c r="E24" s="12"/>
      <c r="F24" s="12"/>
      <c r="G24" s="13"/>
      <c r="H24" s="12"/>
    </row>
  </sheetData>
  <mergeCells count="22">
    <mergeCell ref="A9:N9"/>
    <mergeCell ref="A13:N13"/>
    <mergeCell ref="L7:M7"/>
    <mergeCell ref="A8:O8"/>
    <mergeCell ref="K1:N1"/>
    <mergeCell ref="A2:N2"/>
    <mergeCell ref="A3:A4"/>
    <mergeCell ref="B3:B4"/>
    <mergeCell ref="C3:C4"/>
    <mergeCell ref="D3:D4"/>
    <mergeCell ref="E3:G3"/>
    <mergeCell ref="H3:J3"/>
    <mergeCell ref="K3:N3"/>
    <mergeCell ref="A11:N11"/>
    <mergeCell ref="A12:N12"/>
    <mergeCell ref="A21:B21"/>
    <mergeCell ref="A22:B22"/>
    <mergeCell ref="A14:G14"/>
    <mergeCell ref="A15:B15"/>
    <mergeCell ref="A19:B19"/>
    <mergeCell ref="D17:F17"/>
    <mergeCell ref="D19:G19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2026-06-15T13:38:11Z</dcterms:modified>
</cp:coreProperties>
</file>