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НМЦК (упаковки)" sheetId="1" r:id="rId1"/>
  </sheets>
  <definedNames>
    <definedName name="_Toc24633917" localSheetId="0">'НМЦК (упаковки)'!$A$3</definedName>
  </definedNames>
  <calcPr calcId="144525"/>
</workbook>
</file>

<file path=xl/calcChain.xml><?xml version="1.0" encoding="utf-8"?>
<calcChain xmlns="http://schemas.openxmlformats.org/spreadsheetml/2006/main">
  <c r="L12" i="1" l="1"/>
  <c r="K12" i="1"/>
  <c r="J12" i="1"/>
  <c r="M12" i="1" s="1"/>
  <c r="I12" i="1"/>
  <c r="M11" i="1"/>
  <c r="M13" i="1" s="1"/>
  <c r="F36" i="1" s="1"/>
  <c r="L11" i="1"/>
  <c r="K11" i="1"/>
  <c r="J11" i="1"/>
  <c r="I11" i="1"/>
</calcChain>
</file>

<file path=xl/sharedStrings.xml><?xml version="1.0" encoding="utf-8"?>
<sst xmlns="http://schemas.openxmlformats.org/spreadsheetml/2006/main" count="41" uniqueCount="40">
  <si>
    <t>Приложение № 2 к извещению о проведении закупки</t>
  </si>
  <si>
    <t>ОБОСНОВАНИЕ НАЧАЛЬНОЙ (МАКСИМАЛЬНОЙ) ЦЕНЫ ГОСУДАРСТВЕННОГО КОНТРАКТА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</si>
  <si>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</si>
  <si>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При формировании начальной (максимальной) цены государственного контракта на поставку хозтоваров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 соответствующие требованиями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(далее – Постановление № 1875), а так же требованиям, предъявляемым к техническим характеристикам и нормам приобретения п.4 Приложения №4 Приказа Роскомнадзора от 19 февраля 2021 года №17.</t>
  </si>
  <si>
    <t>Ниже приведена сводная таблица и расчёт средней начальной (максимальной) цены Товара:</t>
  </si>
  <si>
    <t>№ п/п</t>
  </si>
  <si>
    <t>Объект закупки</t>
  </si>
  <si>
    <t xml:space="preserve">ед. изм. </t>
  </si>
  <si>
    <t>кол-во</t>
  </si>
  <si>
    <t>кол-во значений используемых в расчёте</t>
  </si>
  <si>
    <t>Ценовые предложения (руб.)</t>
  </si>
  <si>
    <t>Средняя цена , руб.</t>
  </si>
  <si>
    <t>Средняя цена с учетом округления, руб</t>
  </si>
  <si>
    <t>коэф. вариации ( % )*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</si>
  <si>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</si>
  <si>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</si>
  <si>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Поставщик № 1</t>
  </si>
  <si>
    <t>Поставщик № 2</t>
  </si>
  <si>
    <t>Поставщик № 3</t>
  </si>
  <si>
    <t>Бумага туалетная, 1-слойная, 200м/рул., белая</t>
  </si>
  <si>
    <t>Полотенца бумажные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</si>
  <si>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</si>
  <si>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</si>
  <si>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</si>
  <si>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</si>
  <si>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&lt;ц&gt; </t>
  </si>
  <si>
    <t xml:space="preserve"> - средняя арифметическая величина цены единицы товара</t>
  </si>
  <si>
    <t xml:space="preserve">n </t>
  </si>
  <si>
    <t xml:space="preserve">- количество значений, используемых в расчете 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</si>
  <si>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</si>
  <si>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</si>
  <si>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</si>
  <si>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 xml:space="preserve">- количество (объем) закупаемого товара </t>
  </si>
  <si>
    <t>i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</si>
  <si>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</si>
  <si>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</si>
  <si>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 xml:space="preserve">Совокупность цен, используемых при определении НМЦК, принимается однородной </t>
  </si>
  <si>
    <t xml:space="preserve">Начальная (максимальная) цена контракта составила </t>
  </si>
  <si>
    <t>рублей</t>
  </si>
  <si>
    <t>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</si>
</sst>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/>
    </xf>
    <xf numFmtId="0" fontId="3" fillId="0" borderId="0" xfId="0" applyFont="1"/>
    <xf numFmtId="2" fontId="1" fillId="0" borderId="3" xfId="0" applyNumberFormat="1" applyFont="1" applyBorder="1"/>
    <xf numFmtId="0" fontId="1" fillId="0" borderId="3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4" fontId="3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4362450"/>
          <a:ext cx="97155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1750446</xdr:colOff>
      <xdr:row>18</xdr:row>
      <xdr:rowOff>63748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9175"/>
          <a:ext cx="2160021" cy="5495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0</xdr:col>
      <xdr:colOff>340222</xdr:colOff>
      <xdr:row>20</xdr:row>
      <xdr:rowOff>26504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5420967"/>
          <a:ext cx="267335" cy="2443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1264672</xdr:colOff>
      <xdr:row>28</xdr:row>
      <xdr:rowOff>59303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4175"/>
          <a:ext cx="1674247" cy="421254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0</xdr:col>
      <xdr:colOff>353474</xdr:colOff>
      <xdr:row>32</xdr:row>
      <xdr:rowOff>19880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7580243"/>
          <a:ext cx="267335" cy="2691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zoomScale="115" zoomScaleNormal="115" workbookViewId="0">
      <selection activeCell="H16" sqref="H16"/>
    </sheetView>
  </sheetViews>
  <sheetFormatPr defaultColWidth="9.140625" defaultRowHeight="12.75" x14ac:dyDescent="0.2"/>
  <cols>
    <col min="1" max="1" width="6.140625" style="1" customWidth="1"/>
    <col min="2" max="2" width="27.5703125" style="1" customWidth="1"/>
    <col min="3" max="3" width="10.7109375" style="1" customWidth="1"/>
    <col min="4" max="4" width="9.7109375" style="1" customWidth="1"/>
    <col min="5" max="5" width="12.5703125" style="1" customWidth="1"/>
    <col min="6" max="6" width="13.42578125" style="1" customWidth="1"/>
    <col min="7" max="7" width="13.28515625" style="1" customWidth="1"/>
    <col min="8" max="9" width="13.140625" style="1" customWidth="1"/>
    <col min="10" max="10" width="16.28515625" style="1" customWidth="1"/>
    <col min="11" max="11" width="8.7109375" style="1" customWidth="1"/>
    <col min="12" max="12" width="17.7109375" style="1" customWidth="1"/>
    <col min="13" max="13" width="14.140625" style="1" customWidth="1"/>
    <col min="14" max="14" width="15" style="2" customWidth="1"/>
    <col min="15" max="15" width="18.140625" style="1" customWidth="1"/>
    <col min="16" max="16" width="10.85546875" style="1" customWidth="1"/>
    <col min="17" max="16384" width="9.140625" style="1"/>
  </cols>
  <sheetData>
    <row r="1" spans="1:16" ht="29.45" customHeight="1" x14ac:dyDescent="0.2">
      <c r="J1" s="22" t="s">
        <v>0</v>
      </c>
      <c r="K1" s="22"/>
      <c r="L1" s="22"/>
      <c r="M1" s="22"/>
    </row>
    <row r="3" spans="1:16" ht="12.7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6" ht="14.25" x14ac:dyDescent="0.2">
      <c r="A4" s="3"/>
    </row>
    <row r="5" spans="1:16" ht="15" x14ac:dyDescent="0.2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4"/>
      <c r="M5" s="4"/>
    </row>
    <row r="6" spans="1:16" ht="117" customHeight="1" x14ac:dyDescent="0.2">
      <c r="A6" s="25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6" ht="20.45" customHeight="1" x14ac:dyDescent="0.2">
      <c r="A7" s="26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" ht="12.75" customHeight="1" x14ac:dyDescent="0.2">
      <c r="A8" s="27" t="s">
        <v>5</v>
      </c>
      <c r="B8" s="27" t="s">
        <v>6</v>
      </c>
      <c r="C8" s="27" t="s">
        <v>7</v>
      </c>
      <c r="D8" s="27" t="s">
        <v>8</v>
      </c>
      <c r="E8" s="30" t="s">
        <v>9</v>
      </c>
      <c r="F8" s="21" t="s">
        <v>10</v>
      </c>
      <c r="G8" s="21"/>
      <c r="H8" s="21"/>
      <c r="I8" s="21" t="s">
        <v>11</v>
      </c>
      <c r="J8" s="21" t="s">
        <v>12</v>
      </c>
      <c r="K8" s="21" t="s">
        <v>13</v>
      </c>
      <c r="L8" s="21" t="s">
        <v>14</v>
      </c>
      <c r="M8" s="21" t="s">
        <v>15</v>
      </c>
    </row>
    <row r="9" spans="1:16" ht="12.75" customHeight="1" x14ac:dyDescent="0.2">
      <c r="A9" s="28"/>
      <c r="B9" s="28"/>
      <c r="C9" s="28"/>
      <c r="D9" s="28"/>
      <c r="E9" s="30"/>
      <c r="F9" s="21"/>
      <c r="G9" s="21"/>
      <c r="H9" s="21"/>
      <c r="I9" s="21"/>
      <c r="J9" s="21"/>
      <c r="K9" s="21"/>
      <c r="L9" s="21"/>
      <c r="M9" s="21"/>
    </row>
    <row r="10" spans="1:16" ht="46.5" customHeight="1" x14ac:dyDescent="0.2">
      <c r="A10" s="29"/>
      <c r="B10" s="29"/>
      <c r="C10" s="29"/>
      <c r="D10" s="29"/>
      <c r="E10" s="30"/>
      <c r="F10" s="5" t="s">
        <v>16</v>
      </c>
      <c r="G10" s="5" t="s">
        <v>17</v>
      </c>
      <c r="H10" s="5" t="s">
        <v>18</v>
      </c>
      <c r="I10" s="21"/>
      <c r="J10" s="21"/>
      <c r="K10" s="21"/>
      <c r="L10" s="21"/>
      <c r="M10" s="21"/>
    </row>
    <row r="11" spans="1:16" ht="25.5" x14ac:dyDescent="0.2">
      <c r="A11" s="6">
        <v>1</v>
      </c>
      <c r="B11" s="6" t="s">
        <v>19</v>
      </c>
      <c r="C11" s="6" t="s">
        <v>39</v>
      </c>
      <c r="D11" s="7">
        <v>44</v>
      </c>
      <c r="E11" s="6">
        <v>3</v>
      </c>
      <c r="F11" s="8">
        <v>1080</v>
      </c>
      <c r="G11" s="9">
        <v>1140</v>
      </c>
      <c r="H11" s="8">
        <v>1260.5999999999999</v>
      </c>
      <c r="I11" s="10">
        <f t="shared" ref="I11:I12" si="0">AVERAGE(F11:H11)</f>
        <v>1160.2</v>
      </c>
      <c r="J11" s="10">
        <f t="shared" ref="J11:J12" si="1">ROUND(I11,2)</f>
        <v>1160.2</v>
      </c>
      <c r="K11" s="10">
        <f t="shared" ref="K11:K12" si="2">(SQRT(((F11-I11)*(F11-I11)+(G11-I11)*(G11-I11)+(H11-I11)*(H11-I11))/(E11-1)))/I11*100</f>
        <v>7.9278495626870509</v>
      </c>
      <c r="L11" s="10">
        <f t="shared" ref="L11:L12" si="3">+I11*D11</f>
        <v>51048.800000000003</v>
      </c>
      <c r="M11" s="10">
        <f t="shared" ref="M11:M12" si="4">+J11*D11</f>
        <v>51048.800000000003</v>
      </c>
    </row>
    <row r="12" spans="1:16" x14ac:dyDescent="0.2">
      <c r="A12" s="6">
        <v>2</v>
      </c>
      <c r="B12" s="6" t="s">
        <v>20</v>
      </c>
      <c r="C12" s="6" t="s">
        <v>39</v>
      </c>
      <c r="D12" s="7">
        <v>51</v>
      </c>
      <c r="E12" s="6">
        <v>3</v>
      </c>
      <c r="F12" s="8">
        <v>1320</v>
      </c>
      <c r="G12" s="9">
        <v>1356</v>
      </c>
      <c r="H12" s="8">
        <v>1485.24</v>
      </c>
      <c r="I12" s="10">
        <f t="shared" si="0"/>
        <v>1387.08</v>
      </c>
      <c r="J12" s="10">
        <f t="shared" si="1"/>
        <v>1387.08</v>
      </c>
      <c r="K12" s="10">
        <f t="shared" si="2"/>
        <v>6.2645152894468259</v>
      </c>
      <c r="L12" s="10">
        <f t="shared" si="3"/>
        <v>70741.08</v>
      </c>
      <c r="M12" s="10">
        <f t="shared" si="4"/>
        <v>70741.08</v>
      </c>
    </row>
    <row r="13" spans="1:16" x14ac:dyDescent="0.2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1">
        <f>SUM(M11:M12)</f>
        <v>121789.88</v>
      </c>
    </row>
    <row r="14" spans="1:16" ht="24.6" customHeight="1" x14ac:dyDescent="0.25">
      <c r="A14" s="12" t="s">
        <v>21</v>
      </c>
      <c r="F14"/>
    </row>
    <row r="15" spans="1:16" x14ac:dyDescent="0.2">
      <c r="A15" s="1" t="s">
        <v>22</v>
      </c>
      <c r="N15" s="13"/>
      <c r="O15" s="14"/>
      <c r="P15" s="14"/>
    </row>
    <row r="16" spans="1:16" x14ac:dyDescent="0.2">
      <c r="N16" s="13"/>
      <c r="O16" s="14"/>
      <c r="P16" s="14"/>
    </row>
    <row r="17" spans="1:4" x14ac:dyDescent="0.2">
      <c r="D17" s="1" t="s">
        <v>23</v>
      </c>
    </row>
    <row r="20" spans="1:4" x14ac:dyDescent="0.2">
      <c r="B20" s="1" t="s">
        <v>24</v>
      </c>
    </row>
    <row r="22" spans="1:4" ht="15" x14ac:dyDescent="0.2">
      <c r="A22" s="15" t="s">
        <v>25</v>
      </c>
      <c r="B22" s="1" t="s">
        <v>26</v>
      </c>
    </row>
    <row r="23" spans="1:4" ht="15" x14ac:dyDescent="0.2">
      <c r="A23" s="15" t="s">
        <v>27</v>
      </c>
      <c r="B23" s="1" t="s">
        <v>28</v>
      </c>
    </row>
    <row r="25" spans="1:4" ht="16.5" x14ac:dyDescent="0.2">
      <c r="A25" s="12" t="s">
        <v>29</v>
      </c>
    </row>
    <row r="26" spans="1:4" ht="14.25" x14ac:dyDescent="0.2">
      <c r="A26" s="12"/>
    </row>
    <row r="27" spans="1:4" ht="14.25" x14ac:dyDescent="0.2">
      <c r="A27" s="12"/>
    </row>
    <row r="28" spans="1:4" ht="14.25" x14ac:dyDescent="0.2">
      <c r="A28" s="12"/>
      <c r="C28" s="1" t="s">
        <v>30</v>
      </c>
    </row>
    <row r="29" spans="1:4" ht="14.25" x14ac:dyDescent="0.2">
      <c r="A29" s="12"/>
    </row>
    <row r="30" spans="1:4" ht="15" x14ac:dyDescent="0.25">
      <c r="A30" s="16" t="s">
        <v>31</v>
      </c>
      <c r="B30" s="17" t="s">
        <v>32</v>
      </c>
    </row>
    <row r="31" spans="1:4" ht="14.25" x14ac:dyDescent="0.2">
      <c r="A31" s="16" t="s">
        <v>33</v>
      </c>
      <c r="B31" s="1" t="s">
        <v>34</v>
      </c>
    </row>
    <row r="32" spans="1:4" ht="14.25" x14ac:dyDescent="0.2">
      <c r="A32" s="3"/>
      <c r="B32" s="1" t="s">
        <v>35</v>
      </c>
    </row>
    <row r="34" spans="1:7" x14ac:dyDescent="0.2">
      <c r="A34" s="1" t="s">
        <v>36</v>
      </c>
    </row>
    <row r="36" spans="1:7" ht="14.25" x14ac:dyDescent="0.2">
      <c r="A36" s="12" t="s">
        <v>37</v>
      </c>
      <c r="F36" s="18">
        <f>+M13</f>
        <v>121789.88</v>
      </c>
      <c r="G36" s="12" t="s">
        <v>38</v>
      </c>
    </row>
  </sheetData>
  <mergeCells count="17">
    <mergeCell ref="M8:M10"/>
    <mergeCell ref="J1:M1"/>
    <mergeCell ref="A3:M3"/>
    <mergeCell ref="A5:K5"/>
    <mergeCell ref="A6:M6"/>
    <mergeCell ref="A7:M7"/>
    <mergeCell ref="A8:A10"/>
    <mergeCell ref="B8:B10"/>
    <mergeCell ref="C8:C10"/>
    <mergeCell ref="D8:D10"/>
    <mergeCell ref="E8:E10"/>
    <mergeCell ref="A13:L13"/>
    <mergeCell ref="F8:H9"/>
    <mergeCell ref="I8:I10"/>
    <mergeCell ref="J8:J10"/>
    <mergeCell ref="K8:K10"/>
    <mergeCell ref="L8:L10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(упаковки)</vt:lpstr>
      <vt:lpstr>'НМЦК (упаковки)'!_Toc24633917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Гюзель Югова</dc:creator>
  <cp:lastModifiedBy>Гюзель Югова</cp:lastModifiedBy>
  <dcterms:created xsi:type="dcterms:W3CDTF">2025-12-23T10:36:20Z</dcterms:created>
  <dcterms:modified xsi:type="dcterms:W3CDTF">2025-12-23T10:41:02Z</dcterms:modified>
</cp:coreProperties>
</file>