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.5 ст.93(44)2026\промывка радиаторов\"/>
    </mc:Choice>
  </mc:AlternateContent>
  <bookViews>
    <workbookView xWindow="0" yWindow="0" windowWidth="23325" windowHeight="8715"/>
  </bookViews>
  <sheets>
    <sheet name="1" sheetId="7" r:id="rId1"/>
  </sheets>
  <calcPr calcId="162913" refMode="R1C1"/>
</workbook>
</file>

<file path=xl/calcChain.xml><?xml version="1.0" encoding="utf-8"?>
<calcChain xmlns="http://schemas.openxmlformats.org/spreadsheetml/2006/main">
  <c r="I11" i="7" l="1"/>
  <c r="G11" i="7"/>
  <c r="E11" i="7"/>
  <c r="M11" i="7" s="1"/>
  <c r="D11" i="7"/>
  <c r="K10" i="7" l="1"/>
  <c r="K11" i="7" s="1"/>
  <c r="O11" i="7" s="1"/>
  <c r="J10" i="7"/>
  <c r="H10" i="7"/>
  <c r="F10" i="7"/>
  <c r="Q10" i="7" s="1"/>
  <c r="Q11" i="7" s="1"/>
  <c r="O10" i="7" l="1"/>
  <c r="J11" i="7"/>
  <c r="H11" i="7"/>
  <c r="F11" i="7"/>
  <c r="M10" i="7"/>
  <c r="L10" i="7"/>
  <c r="N11" i="7" l="1"/>
  <c r="L11" i="7"/>
  <c r="P11" i="7" s="1"/>
  <c r="P10" i="7"/>
  <c r="N10" i="7"/>
</calcChain>
</file>

<file path=xl/sharedStrings.xml><?xml version="1.0" encoding="utf-8"?>
<sst xmlns="http://schemas.openxmlformats.org/spreadsheetml/2006/main" count="36" uniqueCount="26">
  <si>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</si>
  <si>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</si>
  <si>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</si>
  <si>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</si>
  <si>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</si>
  <si>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</si>
  <si>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</si>
  <si>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</si>
  <si>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</si>
  <si>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</si>
  <si>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Средняя арифметическая величина цены (руб.)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</si>
  <si>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</si>
  <si>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</si>
  <si>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</si>
  <si>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</si>
  <si>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</si>
  <si>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</si>
  <si>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Приложение №1 к Извещению</t>
  </si>
  <si>
    <t>Ед. изм.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</si>
  <si>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</si>
  <si>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на выполнение работ по гидропневматической промывке отопления</t>
  </si>
  <si>
    <t xml:space="preserve">усл ед </t>
  </si>
  <si>
    <t>работы по гидропневматической промывке радиаторов и установка кранов маевского</t>
  </si>
  <si>
    <t xml:space="preserve">КП №1                                                         Вх. №1003/26 от 26.06.26
</t>
  </si>
  <si>
    <t xml:space="preserve">КП №2                                                        Вх. №998/26 от 25.06.26
</t>
  </si>
  <si>
    <t xml:space="preserve">КП №3                                                         Вх. №1000/26 от 25.06.26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</si>
</sst>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4" fontId="3" fillId="0" borderId="0" xfId="0" applyNumberFormat="1" applyFont="1"/>
    <xf numFmtId="0" fontId="5" fillId="2" borderId="8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center" shrinkToFit="1"/>
    </xf>
    <xf numFmtId="0" fontId="2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center" shrinkToFit="1"/>
    </xf>
    <xf numFmtId="0" fontId="1" fillId="0" borderId="3" xfId="0" applyNumberFormat="1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shrinkToFit="1"/>
    </xf>
    <xf numFmtId="4" fontId="6" fillId="0" borderId="31" xfId="0" applyNumberFormat="1" applyFont="1" applyBorder="1" applyAlignment="1">
      <alignment horizontal="right" vertical="center" shrinkToFit="1"/>
    </xf>
    <xf numFmtId="4" fontId="6" fillId="0" borderId="32" xfId="0" applyNumberFormat="1" applyFont="1" applyBorder="1" applyAlignment="1">
      <alignment horizontal="right" vertical="center" shrinkToFit="1"/>
    </xf>
    <xf numFmtId="4" fontId="6" fillId="0" borderId="33" xfId="0" applyNumberFormat="1" applyFont="1" applyBorder="1" applyAlignment="1">
      <alignment horizontal="right" vertical="center" shrinkToFit="1"/>
    </xf>
    <xf numFmtId="4" fontId="6" fillId="0" borderId="30" xfId="0" applyNumberFormat="1" applyFont="1" applyBorder="1" applyAlignment="1">
      <alignment horizontal="right" vertical="center" shrinkToFit="1"/>
    </xf>
    <xf numFmtId="0" fontId="1" fillId="0" borderId="34" xfId="0" applyNumberFormat="1" applyFont="1" applyBorder="1" applyAlignment="1">
      <alignment horizontal="center" vertical="center" wrapText="1"/>
    </xf>
    <xf numFmtId="0" fontId="0" fillId="0" borderId="0" xfId="0" applyFill="1"/>
    <xf numFmtId="0" fontId="5" fillId="0" borderId="3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/>
    </xf>
    <xf numFmtId="0" fontId="9" fillId="3" borderId="2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4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" fontId="3" fillId="0" borderId="23" xfId="0" applyNumberFormat="1" applyFont="1" applyBorder="1" applyAlignment="1">
      <alignment horizontal="center" vertical="center" shrinkToFit="1"/>
    </xf>
    <xf numFmtId="4" fontId="3" fillId="0" borderId="21" xfId="0" applyNumberFormat="1" applyFont="1" applyBorder="1" applyAlignment="1">
      <alignment horizontal="center" vertical="center" shrinkToFit="1"/>
    </xf>
    <xf numFmtId="0" fontId="12" fillId="0" borderId="23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18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24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5" fillId="0" borderId="28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7" fillId="2" borderId="29" xfId="0" applyNumberFormat="1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>
      <alignment horizontal="center" vertical="center" shrinkToFit="1"/>
    </xf>
    <xf numFmtId="0" fontId="7" fillId="2" borderId="22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="85" zoomScaleNormal="85" workbookViewId="0">
      <selection activeCell="J10" sqref="J10"/>
    </sheetView>
  </sheetViews>
  <sheetFormatPr defaultRowHeight="15" x14ac:dyDescent="0.25"/>
  <cols>
    <col min="1" max="1" width="4.5703125" style="7" customWidth="1"/>
    <col min="2" max="2" width="33.42578125" style="7" customWidth="1"/>
    <col min="3" max="3" width="10.85546875" style="7" customWidth="1"/>
    <col min="4" max="4" width="7.28515625" style="7" customWidth="1"/>
    <col min="5" max="5" width="12.7109375" style="7" customWidth="1"/>
    <col min="6" max="6" width="14.5703125" style="7" customWidth="1"/>
    <col min="7" max="7" width="12.7109375" style="7" customWidth="1"/>
    <col min="8" max="8" width="14.7109375" style="7" customWidth="1"/>
    <col min="9" max="9" width="12.7109375" style="7" customWidth="1"/>
    <col min="10" max="10" width="15.28515625" style="7" customWidth="1"/>
    <col min="11" max="12" width="12.7109375" style="11" customWidth="1"/>
    <col min="13" max="13" width="8.7109375" style="7" customWidth="1"/>
    <col min="14" max="14" width="11.85546875" style="7" customWidth="1"/>
    <col min="15" max="16" width="8.7109375" style="7" customWidth="1"/>
    <col min="17" max="17" width="15.85546875" style="7" customWidth="1"/>
  </cols>
  <sheetData>
    <row r="1" spans="1:17" ht="38.450000000000003" customHeight="1" x14ac:dyDescent="0.25">
      <c r="A1" s="49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28" customFormat="1" ht="15.75" x14ac:dyDescent="0.2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s="28" customFormat="1" ht="18.75" customHeight="1" x14ac:dyDescent="0.25">
      <c r="A3" s="51" t="s">
        <v>20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s="28" customFormat="1" ht="96.75" customHeight="1" thickBot="1" x14ac:dyDescent="0.3">
      <c r="A4" s="52" t="s">
        <v>16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ht="15" customHeight="1" thickBot="1" x14ac:dyDescent="0.3">
      <c r="A5" s="53" t="s">
        <v>5</v>
      </c>
      <c r="B5" s="56" t="s">
        <v>0</v>
      </c>
      <c r="C5" s="59" t="s">
        <v>18</v>
      </c>
      <c r="D5" s="62" t="s">
        <v>1</v>
      </c>
      <c r="E5" s="65" t="s">
        <v>2</v>
      </c>
      <c r="F5" s="66"/>
      <c r="G5" s="66"/>
      <c r="H5" s="66"/>
      <c r="I5" s="66"/>
      <c r="J5" s="67"/>
      <c r="K5" s="68" t="s">
        <v>10</v>
      </c>
      <c r="L5" s="69"/>
      <c r="M5" s="40" t="s">
        <v>3</v>
      </c>
      <c r="N5" s="41"/>
      <c r="O5" s="40" t="s">
        <v>4</v>
      </c>
      <c r="P5" s="41"/>
      <c r="Q5" s="41" t="s">
        <v>15</v>
      </c>
    </row>
    <row r="6" spans="1:17" s="1" customFormat="1" ht="57.75" customHeight="1" x14ac:dyDescent="0.25">
      <c r="A6" s="54"/>
      <c r="B6" s="57"/>
      <c r="C6" s="60"/>
      <c r="D6" s="63"/>
      <c r="E6" s="46" t="s">
        <v>23</v>
      </c>
      <c r="F6" s="47"/>
      <c r="G6" s="46" t="s">
        <v>24</v>
      </c>
      <c r="H6" s="47"/>
      <c r="I6" s="46" t="s">
        <v>25</v>
      </c>
      <c r="J6" s="47"/>
      <c r="K6" s="70"/>
      <c r="L6" s="71"/>
      <c r="M6" s="42"/>
      <c r="N6" s="43"/>
      <c r="O6" s="44"/>
      <c r="P6" s="45"/>
      <c r="Q6" s="43"/>
    </row>
    <row r="7" spans="1:17" s="1" customFormat="1" ht="16.5" customHeight="1" thickBot="1" x14ac:dyDescent="0.3">
      <c r="A7" s="55"/>
      <c r="B7" s="58"/>
      <c r="C7" s="61"/>
      <c r="D7" s="64"/>
      <c r="E7" s="12" t="s">
        <v>8</v>
      </c>
      <c r="F7" s="13" t="s">
        <v>9</v>
      </c>
      <c r="G7" s="12" t="s">
        <v>8</v>
      </c>
      <c r="H7" s="13" t="s">
        <v>9</v>
      </c>
      <c r="I7" s="12" t="s">
        <v>8</v>
      </c>
      <c r="J7" s="13" t="s">
        <v>9</v>
      </c>
      <c r="K7" s="14" t="s">
        <v>8</v>
      </c>
      <c r="L7" s="13" t="s">
        <v>9</v>
      </c>
      <c r="M7" s="14" t="s">
        <v>8</v>
      </c>
      <c r="N7" s="13" t="s">
        <v>9</v>
      </c>
      <c r="O7" s="14" t="s">
        <v>8</v>
      </c>
      <c r="P7" s="13" t="s">
        <v>9</v>
      </c>
      <c r="Q7" s="43"/>
    </row>
    <row r="8" spans="1:17" s="1" customFormat="1" ht="12.75" customHeight="1" thickBot="1" x14ac:dyDescent="0.3">
      <c r="A8" s="3">
        <v>1</v>
      </c>
      <c r="B8" s="2">
        <v>2</v>
      </c>
      <c r="C8" s="27"/>
      <c r="D8" s="21">
        <v>3</v>
      </c>
      <c r="E8" s="4">
        <v>4</v>
      </c>
      <c r="F8" s="5">
        <v>5</v>
      </c>
      <c r="G8" s="4">
        <v>6</v>
      </c>
      <c r="H8" s="5">
        <v>7</v>
      </c>
      <c r="I8" s="4">
        <v>8</v>
      </c>
      <c r="J8" s="5">
        <v>9</v>
      </c>
      <c r="K8" s="6">
        <v>10</v>
      </c>
      <c r="L8" s="5">
        <v>11</v>
      </c>
      <c r="M8" s="6">
        <v>12</v>
      </c>
      <c r="N8" s="5">
        <v>13</v>
      </c>
      <c r="O8" s="6">
        <v>14</v>
      </c>
      <c r="P8" s="5">
        <v>15</v>
      </c>
      <c r="Q8" s="18">
        <v>16</v>
      </c>
    </row>
    <row r="9" spans="1:17" s="1" customFormat="1" ht="12" customHeight="1" thickBot="1" x14ac:dyDescent="0.25">
      <c r="A9" s="72"/>
      <c r="B9" s="73"/>
      <c r="C9" s="73"/>
      <c r="D9" s="74"/>
      <c r="E9" s="75" t="s">
        <v>11</v>
      </c>
      <c r="F9" s="76"/>
      <c r="G9" s="75" t="s">
        <v>12</v>
      </c>
      <c r="H9" s="76"/>
      <c r="I9" s="75" t="s">
        <v>13</v>
      </c>
      <c r="J9" s="76"/>
      <c r="K9" s="77" t="s">
        <v>14</v>
      </c>
      <c r="L9" s="76"/>
      <c r="M9" s="22"/>
      <c r="N9" s="20"/>
      <c r="O9" s="16"/>
      <c r="P9" s="17"/>
      <c r="Q9" s="19"/>
    </row>
    <row r="10" spans="1:17" ht="38.25" x14ac:dyDescent="0.25">
      <c r="A10" s="32">
        <v>1</v>
      </c>
      <c r="B10" s="39" t="s">
        <v>22</v>
      </c>
      <c r="C10" s="33" t="s">
        <v>21</v>
      </c>
      <c r="D10" s="34">
        <v>1</v>
      </c>
      <c r="E10" s="35">
        <v>590110</v>
      </c>
      <c r="F10" s="36">
        <f t="shared" ref="F10" si="0">ROUND(D10*E10,2)</f>
        <v>590110</v>
      </c>
      <c r="G10" s="35">
        <v>600000</v>
      </c>
      <c r="H10" s="36">
        <f t="shared" ref="H10" si="1">ROUND(D10*G10,2)</f>
        <v>600000</v>
      </c>
      <c r="I10" s="35">
        <v>620000</v>
      </c>
      <c r="J10" s="36">
        <f t="shared" ref="J10" si="2">ROUND(D10*I10,2)</f>
        <v>620000</v>
      </c>
      <c r="K10" s="37">
        <f t="shared" ref="K10" si="3">ROUND(IF(SUM(E10,G10,I10)&gt;0,AVERAGE(E10,G10,I10),0),2)</f>
        <v>603370</v>
      </c>
      <c r="L10" s="37">
        <f t="shared" ref="L10" si="4">ROUND(D10*K10,2)</f>
        <v>603370</v>
      </c>
      <c r="M10" s="37">
        <f t="shared" ref="M10" si="5">ROUND(IF(K10&gt;0,STDEV(E10,G10,I10),0),2)</f>
        <v>15227.3</v>
      </c>
      <c r="N10" s="37">
        <f t="shared" ref="N10" si="6">ROUND(IF(L10&gt;0,STDEV(F10,H10,J10),0),2)</f>
        <v>15227.3</v>
      </c>
      <c r="O10" s="37">
        <f t="shared" ref="O10" si="7">ROUND(IF(K10&gt;0,STDEV(E10,G10,I10)/AVERAGE(E10,G10,I10)*100,0),2)</f>
        <v>2.52</v>
      </c>
      <c r="P10" s="37">
        <f t="shared" ref="P10" si="8">ROUND(IF(L10&gt;0,STDEV(F10,H10,J10)/AVERAGE(F10,H10,J10)*100,0),2)</f>
        <v>2.52</v>
      </c>
      <c r="Q10" s="38">
        <f>MIN(F10)</f>
        <v>590110</v>
      </c>
    </row>
    <row r="11" spans="1:17" ht="16.5" customHeight="1" thickBot="1" x14ac:dyDescent="0.3">
      <c r="A11" s="29" t="s">
        <v>6</v>
      </c>
      <c r="B11" s="30"/>
      <c r="C11" s="30"/>
      <c r="D11" s="31">
        <f t="shared" ref="D11:L11" si="9">SUM(D10:D10)</f>
        <v>1</v>
      </c>
      <c r="E11" s="23">
        <f t="shared" si="9"/>
        <v>590110</v>
      </c>
      <c r="F11" s="23">
        <f t="shared" si="9"/>
        <v>590110</v>
      </c>
      <c r="G11" s="23">
        <f t="shared" si="9"/>
        <v>600000</v>
      </c>
      <c r="H11" s="23">
        <f t="shared" si="9"/>
        <v>600000</v>
      </c>
      <c r="I11" s="23">
        <f t="shared" si="9"/>
        <v>620000</v>
      </c>
      <c r="J11" s="23">
        <f t="shared" si="9"/>
        <v>620000</v>
      </c>
      <c r="K11" s="23">
        <f t="shared" si="9"/>
        <v>603370</v>
      </c>
      <c r="L11" s="23">
        <f t="shared" si="9"/>
        <v>603370</v>
      </c>
      <c r="M11" s="24">
        <f>STDEV(E11,G11,I11)</f>
        <v>15227.301139729259</v>
      </c>
      <c r="N11" s="25">
        <f>STDEV(F11,H11,J11)</f>
        <v>15227.301139729259</v>
      </c>
      <c r="O11" s="24">
        <f>ROUND(IF(K11&gt;0,STDEV(E11,G11,I11)/K11*100,0),2)</f>
        <v>2.52</v>
      </c>
      <c r="P11" s="26">
        <f>ROUND(IF(L11&gt;0,STDEV(F11,H11,J11)/L11*100,0),2)</f>
        <v>2.52</v>
      </c>
      <c r="Q11" s="23">
        <f>SUM(Q10:Q10)</f>
        <v>590110</v>
      </c>
    </row>
    <row r="12" spans="1:17" x14ac:dyDescent="0.25">
      <c r="M12" s="15"/>
      <c r="N12" s="15"/>
      <c r="O12" s="15"/>
    </row>
    <row r="14" spans="1:17" ht="87.75" customHeight="1" x14ac:dyDescent="0.25">
      <c r="B14" s="48" t="s">
        <v>19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/>
    </row>
    <row r="16" spans="1:17" s="8" customFormat="1" ht="15.75" x14ac:dyDescent="0.25">
      <c r="K16" s="9"/>
      <c r="L16" s="9"/>
      <c r="M16" s="10"/>
      <c r="N16" s="10"/>
      <c r="O16" s="10"/>
      <c r="P16" s="10"/>
      <c r="Q16" s="10"/>
    </row>
  </sheetData>
  <mergeCells count="22">
    <mergeCell ref="B14:P14"/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K5:L6"/>
    <mergeCell ref="A9:D9"/>
    <mergeCell ref="E9:F9"/>
    <mergeCell ref="G9:H9"/>
    <mergeCell ref="I9:J9"/>
    <mergeCell ref="K9:L9"/>
    <mergeCell ref="M5:N6"/>
    <mergeCell ref="O5:P6"/>
    <mergeCell ref="Q5:Q7"/>
    <mergeCell ref="E6:F6"/>
    <mergeCell ref="G6:H6"/>
    <mergeCell ref="I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Ерышева Анна Викторовна</cp:lastModifiedBy>
  <cp:lastPrinted>2024-06-20T14:36:14Z</cp:lastPrinted>
  <dcterms:created xsi:type="dcterms:W3CDTF">2016-05-18T09:10:41Z</dcterms:created>
  <dcterms:modified xsi:type="dcterms:W3CDTF">2026-06-26T08:47:50Z</dcterms:modified>
</cp:coreProperties>
</file>