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отдел госзакупок\ТОРГИ 2026\АД\п.4 ч.1 ст.93\17. Обучение инф.безопасность\"/>
    </mc:Choice>
  </mc:AlternateContent>
  <xr:revisionPtr revIDLastSave="0" documentId="8_{B9ACCE5C-680A-4838-87CF-72A687522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l="1"/>
  <c r="K7" i="1" l="1"/>
  <c r="L7" i="1"/>
  <c r="H8" i="1"/>
  <c r="G8" i="1"/>
  <c r="F8" i="1"/>
  <c r="L8" i="1" l="1"/>
</calcChain>
</file>

<file path=xl/sharedStrings.xml><?xml version="1.0" encoding="utf-8"?>
<sst xmlns="http://schemas.openxmlformats.org/spreadsheetml/2006/main" count="23" uniqueCount="23">
  <si>
    <t>№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</si>
  <si>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</si>
  <si>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</si>
  <si>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</si>
  <si>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</si>
  <si>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Н(М)ЦК,  определяемая методом сопоставимых рыночных цен (анализа рынка)</t>
  </si>
  <si>
    <t>Итоговая сумма по коммерческим предложениям</t>
  </si>
  <si>
    <t>Единица измерения</t>
  </si>
  <si>
    <t>Количество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</si>
  <si>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</si>
  <si>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ИТОГО</t>
  </si>
  <si>
    <t>шт.</t>
  </si>
  <si>
    <r>
      <rPr>
        <b/>
        <sz val="8"/>
        <color indexed="8"/>
        <rFont val="Times New Roman"/>
        <family val="1"/>
        <charset val="204"/>
      </rPr>
      <t xml:space="preserve">Расчет Н(М)ЦК по формуле 
</t>
    </r>
    <r>
      <rPr>
        <sz val="8"/>
        <color indexed="8"/>
        <rFont val="Times New Roman"/>
        <family val="1"/>
        <charset val="204"/>
      </rPr>
      <t>v - количество (объем) закупаемого  товара (работы, услуги);
n - количество значений, используемых в расчете;
i - номер источника ценовой информации;
ц  - цена единицы</t>
    </r>
  </si>
  <si>
    <t>_______________</t>
  </si>
  <si>
    <t>Наименование предмета закупки</t>
  </si>
  <si>
    <t>Начальник службы ИТ и ИБ</t>
  </si>
  <si>
    <t>Мачулин В.Е.</t>
  </si>
  <si>
    <t xml:space="preserve"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</t>
  </si>
  <si>
    <t>Расчет начальной (максимальной) цены контракта</t>
  </si>
  <si>
    <t>Коммерческое предложение № 1
Номер и дата входящего письма:
№ 30-4046 от 25.05.2026</t>
  </si>
  <si>
    <t>Коммерческое предложение № 2
Номер и дата входящего письма:
№ 30-4070 от 25.05.2026</t>
  </si>
  <si>
    <t>Коммерческое предложение № 3
Номер и дата входящего письма:
№ 30-4071 от 25.05.2026</t>
  </si>
  <si>
    <t>Обучение по программе профессиональной переподготовки «Информационная безопасность. Безопасность значимых объектов критической информационной инфраструктуры»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</si>
</sst>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" fontId="5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464425</xdr:colOff>
      <xdr:row>5</xdr:row>
      <xdr:rowOff>1337114</xdr:rowOff>
    </xdr:from>
    <xdr:to>
      <xdr:col>10</xdr:col>
      <xdr:colOff>1302625</xdr:colOff>
      <xdr:row>5</xdr:row>
      <xdr:rowOff>1622777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49356" y="2729735"/>
          <a:ext cx="838200" cy="28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110768</xdr:colOff>
      <xdr:row>5</xdr:row>
      <xdr:rowOff>1202225</xdr:rowOff>
    </xdr:from>
    <xdr:to>
      <xdr:col>9</xdr:col>
      <xdr:colOff>1025168</xdr:colOff>
      <xdr:row>5</xdr:row>
      <xdr:rowOff>1644185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3285" y="2594846"/>
          <a:ext cx="9144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533597</xdr:colOff>
      <xdr:row>5</xdr:row>
      <xdr:rowOff>1318720</xdr:rowOff>
    </xdr:from>
    <xdr:to>
      <xdr:col>11</xdr:col>
      <xdr:colOff>2057597</xdr:colOff>
      <xdr:row>5</xdr:row>
      <xdr:rowOff>1684480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13321" y="2711341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workbookViewId="0">
      <selection activeCell="C15" sqref="C15"/>
    </sheetView>
  </sheetViews>
  <sheetFormatPr defaultColWidth="9.140625" defaultRowHeight="12.75" x14ac:dyDescent="0.2"/>
  <cols>
    <col min="1" max="1" width="2.85546875" style="1" customWidth="1"/>
    <col min="2" max="2" width="20.7109375" style="1" customWidth="1"/>
    <col min="3" max="3" width="10.42578125" style="1" customWidth="1"/>
    <col min="4" max="4" width="5.42578125" style="1" customWidth="1"/>
    <col min="5" max="5" width="5.7109375" style="1" customWidth="1"/>
    <col min="6" max="6" width="14" style="1" customWidth="1"/>
    <col min="7" max="7" width="13.85546875" style="1" customWidth="1"/>
    <col min="8" max="8" width="14.140625" style="1" customWidth="1"/>
    <col min="9" max="9" width="17.42578125" style="1" customWidth="1"/>
    <col min="10" max="10" width="17.7109375" style="1" customWidth="1"/>
    <col min="11" max="11" width="25.42578125" style="1" customWidth="1"/>
    <col min="12" max="12" width="39.5703125" style="1" customWidth="1"/>
    <col min="13" max="13" width="17.85546875" style="1" customWidth="1"/>
    <col min="14" max="14" width="8.7109375" style="1" customWidth="1"/>
    <col min="15" max="15" width="7.140625" style="1" customWidth="1"/>
    <col min="16" max="16" width="6.7109375" style="1" customWidth="1"/>
    <col min="17" max="21" width="9.140625" style="1"/>
    <col min="22" max="22" width="12" style="1" bestFit="1" customWidth="1"/>
    <col min="23" max="16384" width="9.140625" style="1"/>
  </cols>
  <sheetData>
    <row r="1" spans="1:17" ht="12" customHeight="1" x14ac:dyDescent="0.2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O1" s="39"/>
      <c r="P1" s="39"/>
    </row>
    <row r="2" spans="1:17" ht="6" customHeight="1" x14ac:dyDescent="0.3">
      <c r="M2" s="5"/>
      <c r="N2" s="2"/>
      <c r="O2" s="40"/>
      <c r="P2" s="40"/>
    </row>
    <row r="3" spans="1:17" ht="45" customHeight="1" x14ac:dyDescent="0.2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29"/>
      <c r="N3" s="7"/>
      <c r="O3" s="7"/>
      <c r="P3" s="7"/>
    </row>
    <row r="4" spans="1:17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</row>
    <row r="5" spans="1:17" ht="31.5" customHeight="1" x14ac:dyDescent="0.2">
      <c r="A5" s="41" t="s">
        <v>0</v>
      </c>
      <c r="B5" s="50" t="s">
        <v>14</v>
      </c>
      <c r="C5" s="51"/>
      <c r="D5" s="42" t="s">
        <v>7</v>
      </c>
      <c r="E5" s="42" t="s">
        <v>8</v>
      </c>
      <c r="F5" s="43" t="s">
        <v>1</v>
      </c>
      <c r="G5" s="44"/>
      <c r="H5" s="45"/>
      <c r="I5" s="46" t="s">
        <v>2</v>
      </c>
      <c r="J5" s="47"/>
      <c r="K5" s="47"/>
      <c r="L5" s="31" t="s">
        <v>5</v>
      </c>
      <c r="M5" s="30"/>
      <c r="N5" s="30"/>
      <c r="O5" s="3"/>
      <c r="P5" s="3"/>
      <c r="Q5" s="3"/>
    </row>
    <row r="6" spans="1:17" ht="155.25" customHeight="1" x14ac:dyDescent="0.2">
      <c r="A6" s="41"/>
      <c r="B6" s="52"/>
      <c r="C6" s="53"/>
      <c r="D6" s="42"/>
      <c r="E6" s="42"/>
      <c r="F6" s="35" t="s">
        <v>19</v>
      </c>
      <c r="G6" s="35" t="s">
        <v>20</v>
      </c>
      <c r="H6" s="35" t="s">
        <v>21</v>
      </c>
      <c r="I6" s="17" t="s">
        <v>3</v>
      </c>
      <c r="J6" s="16" t="s">
        <v>4</v>
      </c>
      <c r="K6" s="16" t="s">
        <v>9</v>
      </c>
      <c r="L6" s="18" t="s">
        <v>12</v>
      </c>
      <c r="M6" s="4"/>
      <c r="N6" s="4"/>
      <c r="O6" s="4"/>
    </row>
    <row r="7" spans="1:17" ht="78.75" customHeight="1" x14ac:dyDescent="0.2">
      <c r="A7" s="19">
        <v>1</v>
      </c>
      <c r="B7" s="54" t="s">
        <v>22</v>
      </c>
      <c r="C7" s="55"/>
      <c r="D7" s="20" t="s">
        <v>11</v>
      </c>
      <c r="E7" s="21">
        <v>1</v>
      </c>
      <c r="F7" s="28">
        <v>39900</v>
      </c>
      <c r="G7" s="34">
        <v>55000</v>
      </c>
      <c r="H7" s="34">
        <v>73800</v>
      </c>
      <c r="I7" s="22">
        <f>ROUND((SUM(F7:H7)/3),2)</f>
        <v>56233.33</v>
      </c>
      <c r="J7" s="23">
        <f>STDEV(F7:H7)</f>
        <v>16983.619559249819</v>
      </c>
      <c r="K7" s="23">
        <f>J7/I7*100</f>
        <v>30.202051984561145</v>
      </c>
      <c r="L7" s="24">
        <f>E7*I7</f>
        <v>56233.33</v>
      </c>
      <c r="M7" s="4"/>
      <c r="N7" s="4"/>
      <c r="O7" s="4"/>
    </row>
    <row r="8" spans="1:17" ht="31.5" customHeight="1" x14ac:dyDescent="0.2">
      <c r="A8" s="17"/>
      <c r="B8" s="56" t="s">
        <v>6</v>
      </c>
      <c r="C8" s="57"/>
      <c r="D8" s="25"/>
      <c r="E8" s="25"/>
      <c r="F8" s="27">
        <f>SUMPRODUCT(E7:E7,F7:F7)</f>
        <v>39900</v>
      </c>
      <c r="G8" s="27">
        <f>SUMPRODUCT(E7:E7,G7:G7)</f>
        <v>55000</v>
      </c>
      <c r="H8" s="27">
        <f>SUMPRODUCT(E7:E7,H7:H7)</f>
        <v>73800</v>
      </c>
      <c r="I8" s="26"/>
      <c r="J8" s="37" t="s">
        <v>10</v>
      </c>
      <c r="K8" s="38"/>
      <c r="L8" s="8">
        <f>SUM(L7:L7)</f>
        <v>56233.33</v>
      </c>
    </row>
    <row r="9" spans="1:17" x14ac:dyDescent="0.2">
      <c r="A9" s="6"/>
      <c r="B9" s="9"/>
      <c r="C9" s="10"/>
      <c r="D9" s="10"/>
      <c r="E9" s="11"/>
      <c r="F9" s="11"/>
      <c r="G9" s="11"/>
      <c r="H9" s="11"/>
      <c r="I9" s="11"/>
      <c r="J9" s="12"/>
      <c r="K9" s="13"/>
      <c r="L9" s="14"/>
      <c r="M9" s="15"/>
    </row>
    <row r="10" spans="1:17" x14ac:dyDescent="0.2">
      <c r="A10" s="4"/>
      <c r="B10" s="4"/>
      <c r="C10" s="4"/>
      <c r="D10" s="4"/>
      <c r="E10" s="36" t="s">
        <v>15</v>
      </c>
      <c r="F10" s="36"/>
      <c r="G10" s="36"/>
      <c r="H10" s="36"/>
      <c r="I10" s="36"/>
      <c r="J10" s="36"/>
      <c r="K10" s="32" t="s">
        <v>16</v>
      </c>
      <c r="L10" s="33" t="s">
        <v>13</v>
      </c>
      <c r="M10" s="4"/>
    </row>
  </sheetData>
  <mergeCells count="14">
    <mergeCell ref="E10:J10"/>
    <mergeCell ref="J8:K8"/>
    <mergeCell ref="O1:P1"/>
    <mergeCell ref="O2:P2"/>
    <mergeCell ref="A5:A6"/>
    <mergeCell ref="D5:D6"/>
    <mergeCell ref="E5:E6"/>
    <mergeCell ref="F5:H5"/>
    <mergeCell ref="I5:K5"/>
    <mergeCell ref="A1:L1"/>
    <mergeCell ref="A3:L3"/>
    <mergeCell ref="B5:C6"/>
    <mergeCell ref="B7:C7"/>
    <mergeCell ref="B8:C8"/>
  </mergeCells>
  <pageMargins left="0.25" right="0.25" top="0.75" bottom="0.75" header="0.3" footer="0.3"/>
  <pageSetup paperSize="9" scale="75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Екатерина Константиновна Салищева</cp:lastModifiedBy>
  <cp:lastPrinted>2025-05-12T08:39:48Z</cp:lastPrinted>
  <dcterms:created xsi:type="dcterms:W3CDTF">2017-04-14T06:29:09Z</dcterms:created>
  <dcterms:modified xsi:type="dcterms:W3CDTF">2026-06-16T07:03:47Z</dcterms:modified>
</cp:coreProperties>
</file>