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8" i="5" l="1"/>
  <c r="P18" i="5" s="1"/>
  <c r="K18" i="5"/>
  <c r="O19" i="5"/>
  <c r="P19" i="5" s="1"/>
  <c r="K19" i="5"/>
  <c r="O20" i="5"/>
  <c r="P20" i="5" s="1"/>
  <c r="K20" i="5"/>
  <c r="O21" i="5"/>
  <c r="P21" i="5" s="1"/>
  <c r="K21" i="5"/>
  <c r="O22" i="5"/>
  <c r="P22" i="5" s="1"/>
  <c r="K22" i="5"/>
  <c r="O23" i="5"/>
  <c r="P23" i="5" s="1"/>
  <c r="K23" i="5"/>
  <c r="O24" i="5"/>
  <c r="P24" i="5" s="1"/>
  <c r="K24" i="5"/>
  <c r="O25" i="5"/>
  <c r="P25" i="5" s="1"/>
  <c r="K25" i="5"/>
  <c r="O26" i="5"/>
  <c r="P26" i="5" s="1"/>
  <c r="K26" i="5"/>
  <c r="O27" i="5"/>
  <c r="P27" i="5" s="1"/>
  <c r="K27" i="5"/>
  <c r="O28" i="5"/>
  <c r="P28" i="5" s="1"/>
  <c r="K28" i="5"/>
  <c r="O29" i="5"/>
  <c r="K29" i="5"/>
  <c r="O17" i="5"/>
  <c r="P17" i="5" s="1"/>
  <c r="K17" i="5"/>
  <c r="O16" i="5"/>
  <c r="P16" i="5" s="1"/>
  <c r="K16" i="5"/>
  <c r="O15" i="5"/>
  <c r="P15" i="5" s="1"/>
  <c r="K15" i="5"/>
  <c r="O14" i="5"/>
  <c r="P14" i="5" s="1"/>
  <c r="K14" i="5"/>
  <c r="O12" i="5"/>
  <c r="P12" i="5" s="1"/>
  <c r="K12" i="5"/>
  <c r="O13" i="5"/>
  <c r="P13" i="5" s="1"/>
  <c r="K13" i="5"/>
  <c r="O11" i="5"/>
  <c r="K11" i="5"/>
  <c r="O9" i="5"/>
  <c r="K9" i="5"/>
  <c r="K10" i="5"/>
  <c r="O10" i="5"/>
  <c r="P29" i="5" l="1"/>
  <c r="L20" i="5"/>
  <c r="M20" i="5" s="1"/>
  <c r="N20" i="5" s="1"/>
  <c r="L18" i="5"/>
  <c r="M18" i="5" s="1"/>
  <c r="N18" i="5" s="1"/>
  <c r="L19" i="5"/>
  <c r="M19" i="5" s="1"/>
  <c r="N19" i="5" s="1"/>
  <c r="L21" i="5"/>
  <c r="M21" i="5" s="1"/>
  <c r="N21" i="5" s="1"/>
  <c r="L22" i="5"/>
  <c r="M22" i="5" s="1"/>
  <c r="N22" i="5" s="1"/>
  <c r="L29" i="5"/>
  <c r="L27" i="5"/>
  <c r="M27" i="5" s="1"/>
  <c r="N27" i="5" s="1"/>
  <c r="L25" i="5"/>
  <c r="M25" i="5" s="1"/>
  <c r="N25" i="5" s="1"/>
  <c r="L23" i="5"/>
  <c r="M23" i="5" s="1"/>
  <c r="N23" i="5" s="1"/>
  <c r="L28" i="5"/>
  <c r="M28" i="5" s="1"/>
  <c r="N28" i="5" s="1"/>
  <c r="L26" i="5"/>
  <c r="M26" i="5" s="1"/>
  <c r="N26" i="5" s="1"/>
  <c r="L24" i="5"/>
  <c r="M24" i="5" s="1"/>
  <c r="N24" i="5" s="1"/>
  <c r="L17" i="5"/>
  <c r="M17" i="5" s="1"/>
  <c r="N17" i="5" s="1"/>
  <c r="L15" i="5"/>
  <c r="M15" i="5" s="1"/>
  <c r="N15" i="5" s="1"/>
  <c r="L16" i="5"/>
  <c r="M16" i="5" s="1"/>
  <c r="N16" i="5" s="1"/>
  <c r="L14" i="5"/>
  <c r="M14" i="5" s="1"/>
  <c r="N14" i="5" s="1"/>
  <c r="L13" i="5"/>
  <c r="M13" i="5" s="1"/>
  <c r="N13" i="5" s="1"/>
  <c r="L12" i="5"/>
  <c r="M12" i="5" s="1"/>
  <c r="N12" i="5" s="1"/>
  <c r="L11" i="5"/>
  <c r="M11" i="5" s="1"/>
  <c r="N11" i="5" s="1"/>
  <c r="P11" i="5"/>
  <c r="P10" i="5"/>
  <c r="L10" i="5"/>
  <c r="M10" i="5" s="1"/>
  <c r="N10" i="5" s="1"/>
  <c r="L9" i="5"/>
  <c r="M9" i="5" s="1"/>
  <c r="N9" i="5" s="1"/>
  <c r="P9" i="5"/>
  <c r="P30" i="5" l="1"/>
  <c r="M29" i="5"/>
  <c r="N29" i="5" s="1"/>
</calcChain>
</file>

<file path=xl/sharedStrings.xml><?xml version="1.0" encoding="utf-8"?>
<sst xmlns="http://schemas.openxmlformats.org/spreadsheetml/2006/main" count="68" uniqueCount="49">
  <si>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</si>
  <si>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</si>
  <si>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</si>
  <si>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</si>
  <si>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</si>
  <si>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</si>
  <si>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</si>
  <si>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</si>
  <si>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</si>
  <si>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</si>
  <si>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</si>
  <si>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</si>
  <si>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</si>
  <si>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</si>
  <si>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</si>
  <si>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</si>
  <si>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</si>
  <si>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</si>
  <si>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</si>
  <si>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</si>
  <si>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</si>
  <si>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</si>
  <si>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</si>
  <si>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</si>
  <si>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Сосиски молочные.</t>
  </si>
  <si>
    <t>Яйцо куриное пищевое, первой категории</t>
  </si>
  <si>
    <t>кг</t>
  </si>
  <si>
    <t>л</t>
  </si>
  <si>
    <t>шт</t>
  </si>
  <si>
    <t>Начальник ОКБИ и ХО                                                                                                                                                  Гаврилов Р.А.</t>
  </si>
  <si>
    <t>Печень куриная замороженная</t>
  </si>
  <si>
    <t>пельмени из говядины с/м</t>
  </si>
  <si>
    <t>шампиньоны замороженные</t>
  </si>
  <si>
    <t>компотная смесь(сухофрукты)</t>
  </si>
  <si>
    <t>томатная паста 380 гр</t>
  </si>
  <si>
    <t>огурцы маринованные 680 гр</t>
  </si>
  <si>
    <t>Масло подсолнечное (рафинированное дезодорированное),1л (920гр)</t>
  </si>
  <si>
    <t>соль пищевая экстра 1 кг</t>
  </si>
  <si>
    <t>Мука пшеничная хлебопекарная, 2 кг</t>
  </si>
  <si>
    <t>Сухари панировочные, 1 кг</t>
  </si>
  <si>
    <t>дрожжи сухие 0,5</t>
  </si>
  <si>
    <t>рис пропаренный 1кг</t>
  </si>
  <si>
    <t>гречневая крупа 1кг</t>
  </si>
  <si>
    <t>макаронные изделия  группа А в/с(спиральки),400 гр</t>
  </si>
  <si>
    <t>макаронные изделия  группа А в/с(рожки),400 гр</t>
  </si>
  <si>
    <t>макаронные изделия  группа А в/с(улитки),900 гр</t>
  </si>
  <si>
    <t>макаронные изделия  группа А в/с(спагетти),900 гр</t>
  </si>
  <si>
    <t>макаронные изделия  группа А в/с(вермишель),400 гр</t>
  </si>
  <si>
    <t>Горох шлифованный колотый,900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</si>
</sst>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abSelected="1" zoomScale="110" zoomScaleNormal="110" workbookViewId="0">
      <selection activeCell="R8" sqref="R8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18" ht="12.75" customHeight="1" x14ac:dyDescent="0.2">
      <c r="A4" s="26" t="s">
        <v>13</v>
      </c>
      <c r="B4" s="26"/>
      <c r="C4" s="26"/>
      <c r="D4" s="31" t="s">
        <v>23</v>
      </c>
      <c r="E4" s="31"/>
      <c r="F4" s="21"/>
      <c r="N4" s="24" t="s">
        <v>15</v>
      </c>
      <c r="O4" s="24"/>
      <c r="P4" s="17">
        <v>62554.97</v>
      </c>
    </row>
    <row r="6" spans="1:18" ht="30" customHeight="1" x14ac:dyDescent="0.2">
      <c r="A6" s="23" t="s">
        <v>14</v>
      </c>
      <c r="B6" s="23" t="s">
        <v>20</v>
      </c>
      <c r="C6" s="23" t="s">
        <v>18</v>
      </c>
      <c r="D6" s="23" t="s">
        <v>22</v>
      </c>
      <c r="E6" s="23"/>
      <c r="F6" s="23"/>
      <c r="G6" s="23"/>
      <c r="H6" s="23"/>
      <c r="I6" s="23"/>
      <c r="J6" s="23"/>
      <c r="K6" s="23" t="s">
        <v>17</v>
      </c>
      <c r="L6" s="23" t="s">
        <v>7</v>
      </c>
      <c r="M6" s="23" t="s">
        <v>5</v>
      </c>
      <c r="N6" s="23" t="s">
        <v>16</v>
      </c>
      <c r="O6" s="23" t="s">
        <v>8</v>
      </c>
      <c r="P6" s="23" t="s">
        <v>10</v>
      </c>
    </row>
    <row r="7" spans="1:18" x14ac:dyDescent="0.2">
      <c r="A7" s="23"/>
      <c r="B7" s="23"/>
      <c r="C7" s="23"/>
      <c r="D7" s="23" t="s">
        <v>0</v>
      </c>
      <c r="E7" s="23" t="s">
        <v>1</v>
      </c>
      <c r="F7" s="23" t="s">
        <v>2</v>
      </c>
      <c r="G7" s="23" t="s">
        <v>3</v>
      </c>
      <c r="H7" s="23" t="s">
        <v>4</v>
      </c>
      <c r="I7" s="23" t="s">
        <v>11</v>
      </c>
      <c r="J7" s="23" t="s">
        <v>21</v>
      </c>
      <c r="K7" s="23"/>
      <c r="L7" s="23"/>
      <c r="M7" s="23"/>
      <c r="N7" s="23"/>
      <c r="O7" s="23"/>
      <c r="P7" s="23"/>
    </row>
    <row r="8" spans="1:18" ht="35.25" customHeight="1" x14ac:dyDescent="0.2">
      <c r="A8" s="23"/>
      <c r="B8" s="23"/>
      <c r="C8" s="3" t="s">
        <v>19</v>
      </c>
      <c r="D8" s="23"/>
      <c r="E8" s="23"/>
      <c r="F8" s="23"/>
      <c r="G8" s="23"/>
      <c r="H8" s="23"/>
      <c r="I8" s="23"/>
      <c r="J8" s="23"/>
      <c r="K8" s="4" t="s">
        <v>6</v>
      </c>
      <c r="L8" s="5"/>
      <c r="M8" s="5"/>
      <c r="N8" s="23"/>
      <c r="O8" s="6" t="s">
        <v>9</v>
      </c>
      <c r="P8" s="4"/>
    </row>
    <row r="9" spans="1:18" ht="42.75" customHeight="1" x14ac:dyDescent="0.2">
      <c r="A9" s="16" t="s">
        <v>30</v>
      </c>
      <c r="B9" s="16" t="s">
        <v>26</v>
      </c>
      <c r="C9" s="16">
        <v>20</v>
      </c>
      <c r="D9" s="1">
        <v>290.39999999999998</v>
      </c>
      <c r="E9" s="1">
        <v>279.39999999999998</v>
      </c>
      <c r="F9" s="1">
        <v>297</v>
      </c>
      <c r="G9" s="1"/>
      <c r="H9" s="1"/>
      <c r="I9" s="1"/>
      <c r="J9" s="1"/>
      <c r="K9" s="18">
        <f t="shared" ref="K9:K29" si="0">COUNT(D9:J9)</f>
        <v>3</v>
      </c>
      <c r="L9" s="7">
        <f t="shared" ref="L9:L29" si="1">SQRT(((IF(D9&gt;0,(D9-O9)^2,0)+IF(E9&gt;0,(E9-O9)^2,0)+IF(F9&gt;0,(F9-O9)^2,0)+IF(G9&gt;0,(G9-O9)^2,0)+IF(I9&gt;0,(I9-O9)^2,0)+IF(J9&gt;0,(J9-O9)^2,0))/(K9-1)))</f>
        <v>8.8911950827771271</v>
      </c>
      <c r="M9" s="19">
        <f t="shared" ref="M9:M28" si="2">IF(O9&gt;0,L9/O9*100,0)</f>
        <v>3.0772834537005944</v>
      </c>
      <c r="N9" s="19" t="str">
        <f t="shared" ref="N9:N29" si="3">IF(M9&gt;0,IF(M9&lt;33,"да","нет")," ")</f>
        <v>да</v>
      </c>
      <c r="O9" s="20">
        <f t="shared" ref="O9" si="4">IF(SUM(D9:J9)=0,0,ROUND(AVERAGE(D9:J9),2))</f>
        <v>288.93</v>
      </c>
      <c r="P9" s="20">
        <f t="shared" ref="P9" si="5">ROUND(C9*O9,2)</f>
        <v>5778.6</v>
      </c>
      <c r="R9" s="8"/>
    </row>
    <row r="10" spans="1:18" ht="42.75" customHeight="1" x14ac:dyDescent="0.2">
      <c r="A10" s="16" t="s">
        <v>24</v>
      </c>
      <c r="B10" s="16" t="s">
        <v>26</v>
      </c>
      <c r="C10" s="16">
        <v>20</v>
      </c>
      <c r="D10" s="1">
        <v>399.96</v>
      </c>
      <c r="E10" s="1">
        <v>384.81</v>
      </c>
      <c r="F10" s="1">
        <v>409.05</v>
      </c>
      <c r="G10" s="1"/>
      <c r="H10" s="1"/>
      <c r="I10" s="1"/>
      <c r="J10" s="1"/>
      <c r="K10" s="18">
        <f t="shared" si="0"/>
        <v>3</v>
      </c>
      <c r="L10" s="7">
        <f t="shared" si="1"/>
        <v>12.245599209511965</v>
      </c>
      <c r="M10" s="19">
        <f t="shared" si="2"/>
        <v>3.0772476276604426</v>
      </c>
      <c r="N10" s="19" t="str">
        <f t="shared" si="3"/>
        <v>да</v>
      </c>
      <c r="O10" s="20">
        <f t="shared" ref="O10:O13" si="6">IF(SUM(D10:J10)=0,0,ROUND(AVERAGE(D10:J10),2))</f>
        <v>397.94</v>
      </c>
      <c r="P10" s="20">
        <f t="shared" ref="P10:P13" si="7">ROUND(C10*O10,2)</f>
        <v>7958.8</v>
      </c>
      <c r="R10" s="8"/>
    </row>
    <row r="11" spans="1:18" ht="60.75" customHeight="1" x14ac:dyDescent="0.2">
      <c r="A11" s="16" t="s">
        <v>31</v>
      </c>
      <c r="B11" s="16" t="s">
        <v>26</v>
      </c>
      <c r="C11" s="16">
        <v>15</v>
      </c>
      <c r="D11" s="1">
        <v>359.04</v>
      </c>
      <c r="E11" s="1">
        <v>345.44</v>
      </c>
      <c r="F11" s="1">
        <v>367.2</v>
      </c>
      <c r="G11" s="1"/>
      <c r="H11" s="1"/>
      <c r="I11" s="1"/>
      <c r="J11" s="1"/>
      <c r="K11" s="18">
        <f t="shared" si="0"/>
        <v>3</v>
      </c>
      <c r="L11" s="7">
        <f t="shared" si="1"/>
        <v>10.992749883445905</v>
      </c>
      <c r="M11" s="19">
        <f t="shared" si="2"/>
        <v>3.0772191258981341</v>
      </c>
      <c r="N11" s="19" t="str">
        <f t="shared" si="3"/>
        <v>да</v>
      </c>
      <c r="O11" s="20">
        <f t="shared" si="6"/>
        <v>357.23</v>
      </c>
      <c r="P11" s="20">
        <f t="shared" si="7"/>
        <v>5358.45</v>
      </c>
      <c r="R11" s="8"/>
    </row>
    <row r="12" spans="1:18" ht="35.25" customHeight="1" x14ac:dyDescent="0.2">
      <c r="A12" s="16" t="s">
        <v>25</v>
      </c>
      <c r="B12" s="16" t="s">
        <v>28</v>
      </c>
      <c r="C12" s="16">
        <v>360</v>
      </c>
      <c r="D12" s="1">
        <v>7.92</v>
      </c>
      <c r="E12" s="1">
        <v>7.62</v>
      </c>
      <c r="F12" s="1">
        <v>8.1</v>
      </c>
      <c r="G12" s="1"/>
      <c r="H12" s="1"/>
      <c r="I12" s="1"/>
      <c r="J12" s="1"/>
      <c r="K12" s="18">
        <f t="shared" si="0"/>
        <v>3</v>
      </c>
      <c r="L12" s="7">
        <f t="shared" si="1"/>
        <v>0.2424871130596426</v>
      </c>
      <c r="M12" s="19">
        <f t="shared" si="2"/>
        <v>3.077247627660439</v>
      </c>
      <c r="N12" s="19" t="str">
        <f t="shared" si="3"/>
        <v>да</v>
      </c>
      <c r="O12" s="20">
        <f t="shared" ref="O12" si="8">IF(SUM(D12:J12)=0,0,ROUND(AVERAGE(D12:J12),2))</f>
        <v>7.88</v>
      </c>
      <c r="P12" s="20">
        <f t="shared" ref="P12" si="9">ROUND(C12*O12,2)</f>
        <v>2836.8</v>
      </c>
    </row>
    <row r="13" spans="1:18" ht="36" customHeight="1" x14ac:dyDescent="0.2">
      <c r="A13" s="16" t="s">
        <v>32</v>
      </c>
      <c r="B13" s="16" t="s">
        <v>26</v>
      </c>
      <c r="C13" s="16">
        <v>20</v>
      </c>
      <c r="D13" s="1">
        <v>143.88</v>
      </c>
      <c r="E13" s="1">
        <v>138.43</v>
      </c>
      <c r="F13" s="1">
        <v>147.15</v>
      </c>
      <c r="G13" s="1"/>
      <c r="H13" s="1"/>
      <c r="I13" s="1"/>
      <c r="J13" s="1"/>
      <c r="K13" s="18">
        <f t="shared" si="0"/>
        <v>3</v>
      </c>
      <c r="L13" s="7">
        <f t="shared" si="1"/>
        <v>4.4051844456276728</v>
      </c>
      <c r="M13" s="19">
        <f t="shared" si="2"/>
        <v>3.0773206046997363</v>
      </c>
      <c r="N13" s="19" t="str">
        <f t="shared" si="3"/>
        <v>да</v>
      </c>
      <c r="O13" s="20">
        <f t="shared" si="6"/>
        <v>143.15</v>
      </c>
      <c r="P13" s="20">
        <f t="shared" si="7"/>
        <v>2863</v>
      </c>
    </row>
    <row r="14" spans="1:18" ht="31.5" customHeight="1" x14ac:dyDescent="0.2">
      <c r="A14" s="16" t="s">
        <v>33</v>
      </c>
      <c r="B14" s="16" t="s">
        <v>26</v>
      </c>
      <c r="C14" s="16">
        <v>10</v>
      </c>
      <c r="D14" s="1">
        <v>207.24</v>
      </c>
      <c r="E14" s="1">
        <v>199.39</v>
      </c>
      <c r="F14" s="1">
        <v>211.95</v>
      </c>
      <c r="G14" s="1"/>
      <c r="H14" s="1"/>
      <c r="I14" s="1"/>
      <c r="J14" s="1"/>
      <c r="K14" s="18">
        <f t="shared" si="0"/>
        <v>3</v>
      </c>
      <c r="L14" s="7">
        <f t="shared" si="1"/>
        <v>6.3450807717475142</v>
      </c>
      <c r="M14" s="19">
        <f t="shared" si="2"/>
        <v>3.077298012390278</v>
      </c>
      <c r="N14" s="19" t="str">
        <f t="shared" si="3"/>
        <v>да</v>
      </c>
      <c r="O14" s="20">
        <f t="shared" ref="O14" si="10">IF(SUM(D14:J14)=0,0,ROUND(AVERAGE(D14:J14),2))</f>
        <v>206.19</v>
      </c>
      <c r="P14" s="20">
        <f t="shared" ref="P14" si="11">ROUND(C14*O14,2)</f>
        <v>2061.9</v>
      </c>
    </row>
    <row r="15" spans="1:18" ht="25.5" customHeight="1" x14ac:dyDescent="0.2">
      <c r="A15" s="16" t="s">
        <v>34</v>
      </c>
      <c r="B15" s="16" t="s">
        <v>26</v>
      </c>
      <c r="C15" s="16">
        <v>15.2</v>
      </c>
      <c r="D15" s="1">
        <v>205.92</v>
      </c>
      <c r="E15" s="1">
        <v>198.12</v>
      </c>
      <c r="F15" s="1">
        <v>210.6</v>
      </c>
      <c r="G15" s="1"/>
      <c r="H15" s="1"/>
      <c r="I15" s="1"/>
      <c r="J15" s="1"/>
      <c r="K15" s="18">
        <f t="shared" si="0"/>
        <v>3</v>
      </c>
      <c r="L15" s="7">
        <f t="shared" si="1"/>
        <v>6.3046649395507073</v>
      </c>
      <c r="M15" s="19">
        <f t="shared" si="2"/>
        <v>3.077247627660439</v>
      </c>
      <c r="N15" s="19" t="str">
        <f t="shared" si="3"/>
        <v>да</v>
      </c>
      <c r="O15" s="20">
        <f t="shared" ref="O15:O16" si="12">IF(SUM(D15:J15)=0,0,ROUND(AVERAGE(D15:J15),2))</f>
        <v>204.88</v>
      </c>
      <c r="P15" s="20">
        <f t="shared" ref="P15:P16" si="13">ROUND(C15*O15,2)</f>
        <v>3114.18</v>
      </c>
    </row>
    <row r="16" spans="1:18" s="9" customFormat="1" ht="41.25" customHeight="1" x14ac:dyDescent="0.2">
      <c r="A16" s="16" t="s">
        <v>35</v>
      </c>
      <c r="B16" s="16" t="s">
        <v>26</v>
      </c>
      <c r="C16" s="16">
        <v>20.399999999999999</v>
      </c>
      <c r="D16" s="1">
        <v>186.38</v>
      </c>
      <c r="E16" s="1">
        <v>179.32</v>
      </c>
      <c r="F16" s="1">
        <v>190.62</v>
      </c>
      <c r="G16" s="1"/>
      <c r="H16" s="1"/>
      <c r="I16" s="1"/>
      <c r="J16" s="1"/>
      <c r="K16" s="18">
        <f t="shared" si="0"/>
        <v>3</v>
      </c>
      <c r="L16" s="7">
        <f t="shared" si="1"/>
        <v>5.7083447688449986</v>
      </c>
      <c r="M16" s="19">
        <f t="shared" si="2"/>
        <v>3.0782704750026957</v>
      </c>
      <c r="N16" s="19" t="str">
        <f t="shared" si="3"/>
        <v>да</v>
      </c>
      <c r="O16" s="20">
        <f t="shared" si="12"/>
        <v>185.44</v>
      </c>
      <c r="P16" s="20">
        <f t="shared" si="13"/>
        <v>3782.98</v>
      </c>
    </row>
    <row r="17" spans="1:18" ht="52.5" x14ac:dyDescent="0.2">
      <c r="A17" s="16" t="s">
        <v>36</v>
      </c>
      <c r="B17" s="16" t="s">
        <v>27</v>
      </c>
      <c r="C17" s="16">
        <v>20</v>
      </c>
      <c r="D17" s="1">
        <v>168.43</v>
      </c>
      <c r="E17" s="1">
        <v>162.05000000000001</v>
      </c>
      <c r="F17" s="1">
        <v>172.26</v>
      </c>
      <c r="G17" s="1"/>
      <c r="H17" s="1"/>
      <c r="I17" s="1"/>
      <c r="J17" s="1"/>
      <c r="K17" s="18">
        <f t="shared" si="0"/>
        <v>3</v>
      </c>
      <c r="L17" s="7">
        <f t="shared" si="1"/>
        <v>5.1577999185699221</v>
      </c>
      <c r="M17" s="19">
        <f t="shared" si="2"/>
        <v>3.077813532981216</v>
      </c>
      <c r="N17" s="19" t="str">
        <f t="shared" si="3"/>
        <v>да</v>
      </c>
      <c r="O17" s="20">
        <f t="shared" ref="O17:O29" si="14">IF(SUM(D17:J17)=0,0,ROUND(AVERAGE(D17:J17),2))</f>
        <v>167.58</v>
      </c>
      <c r="P17" s="20">
        <f t="shared" ref="P17:P29" si="15">ROUND(C17*O17,2)</f>
        <v>3351.6</v>
      </c>
    </row>
    <row r="18" spans="1:18" ht="40.5" customHeight="1" x14ac:dyDescent="0.2">
      <c r="A18" s="16" t="s">
        <v>37</v>
      </c>
      <c r="B18" s="16" t="s">
        <v>26</v>
      </c>
      <c r="C18" s="16">
        <v>10</v>
      </c>
      <c r="D18" s="1">
        <v>29.83</v>
      </c>
      <c r="E18" s="1">
        <v>28.7</v>
      </c>
      <c r="F18" s="1">
        <v>30.51</v>
      </c>
      <c r="G18" s="1"/>
      <c r="H18" s="1"/>
      <c r="I18" s="1"/>
      <c r="J18" s="1"/>
      <c r="K18" s="18">
        <f t="shared" si="0"/>
        <v>3</v>
      </c>
      <c r="L18" s="7">
        <f t="shared" si="1"/>
        <v>0.91427566958768058</v>
      </c>
      <c r="M18" s="19">
        <f t="shared" si="2"/>
        <v>3.0804436306862555</v>
      </c>
      <c r="N18" s="19" t="str">
        <f t="shared" si="3"/>
        <v>да</v>
      </c>
      <c r="O18" s="20">
        <f t="shared" ref="O18" si="16">IF(SUM(D18:J18)=0,0,ROUND(AVERAGE(D18:J18),2))</f>
        <v>29.68</v>
      </c>
      <c r="P18" s="20">
        <f t="shared" ref="P18" si="17">ROUND(C18*O18,2)</f>
        <v>296.8</v>
      </c>
    </row>
    <row r="19" spans="1:18" ht="19.5" customHeight="1" x14ac:dyDescent="0.2">
      <c r="A19" s="16" t="s">
        <v>38</v>
      </c>
      <c r="B19" s="16" t="s">
        <v>26</v>
      </c>
      <c r="C19" s="15">
        <v>50</v>
      </c>
      <c r="D19" s="1">
        <v>39.6</v>
      </c>
      <c r="E19" s="1">
        <v>38.1</v>
      </c>
      <c r="F19" s="1">
        <v>40.5</v>
      </c>
      <c r="G19" s="1"/>
      <c r="H19" s="1"/>
      <c r="I19" s="1"/>
      <c r="J19" s="1"/>
      <c r="K19" s="18">
        <f t="shared" si="0"/>
        <v>3</v>
      </c>
      <c r="L19" s="7">
        <f t="shared" si="1"/>
        <v>1.2124355652982135</v>
      </c>
      <c r="M19" s="19">
        <f t="shared" si="2"/>
        <v>3.0772476276604408</v>
      </c>
      <c r="N19" s="19" t="str">
        <f t="shared" si="3"/>
        <v>да</v>
      </c>
      <c r="O19" s="20">
        <f t="shared" si="14"/>
        <v>39.4</v>
      </c>
      <c r="P19" s="20">
        <f t="shared" si="15"/>
        <v>1970</v>
      </c>
      <c r="R19" s="8"/>
    </row>
    <row r="20" spans="1:18" ht="21" customHeight="1" x14ac:dyDescent="0.2">
      <c r="A20" s="16" t="s">
        <v>39</v>
      </c>
      <c r="B20" s="16" t="s">
        <v>26</v>
      </c>
      <c r="C20" s="15">
        <v>10</v>
      </c>
      <c r="D20" s="1">
        <v>143.88</v>
      </c>
      <c r="E20" s="1">
        <v>147.15</v>
      </c>
      <c r="F20" s="1">
        <v>138.43</v>
      </c>
      <c r="G20" s="1"/>
      <c r="H20" s="1"/>
      <c r="I20" s="1"/>
      <c r="J20" s="1"/>
      <c r="K20" s="18">
        <f t="shared" si="0"/>
        <v>3</v>
      </c>
      <c r="L20" s="7">
        <f t="shared" si="1"/>
        <v>4.4051844456276728</v>
      </c>
      <c r="M20" s="19">
        <f t="shared" si="2"/>
        <v>3.0773206046997363</v>
      </c>
      <c r="N20" s="19" t="str">
        <f t="shared" si="3"/>
        <v>да</v>
      </c>
      <c r="O20" s="20">
        <f t="shared" ref="O20" si="18">IF(SUM(D20:J20)=0,0,ROUND(AVERAGE(D20:J20),2))</f>
        <v>143.15</v>
      </c>
      <c r="P20" s="20">
        <f t="shared" ref="P20" si="19">ROUND(C20*O20,2)</f>
        <v>1431.5</v>
      </c>
      <c r="R20" s="8"/>
    </row>
    <row r="21" spans="1:18" ht="15" customHeight="1" x14ac:dyDescent="0.2">
      <c r="A21" s="16" t="s">
        <v>40</v>
      </c>
      <c r="B21" s="16" t="s">
        <v>26</v>
      </c>
      <c r="C21" s="15">
        <v>1</v>
      </c>
      <c r="D21" s="1">
        <v>316.8</v>
      </c>
      <c r="E21" s="1">
        <v>324</v>
      </c>
      <c r="F21" s="1">
        <v>304.8</v>
      </c>
      <c r="G21" s="1"/>
      <c r="H21" s="1"/>
      <c r="I21" s="1"/>
      <c r="J21" s="1"/>
      <c r="K21" s="18">
        <f t="shared" si="0"/>
        <v>3</v>
      </c>
      <c r="L21" s="7">
        <f t="shared" si="1"/>
        <v>9.699484522385708</v>
      </c>
      <c r="M21" s="19">
        <f t="shared" si="2"/>
        <v>3.0772476276604408</v>
      </c>
      <c r="N21" s="19" t="str">
        <f t="shared" si="3"/>
        <v>да</v>
      </c>
      <c r="O21" s="20">
        <f t="shared" si="14"/>
        <v>315.2</v>
      </c>
      <c r="P21" s="20">
        <f t="shared" si="15"/>
        <v>315.2</v>
      </c>
      <c r="R21" s="8"/>
    </row>
    <row r="22" spans="1:18" ht="21.75" customHeight="1" x14ac:dyDescent="0.2">
      <c r="A22" s="16" t="s">
        <v>41</v>
      </c>
      <c r="B22" s="16" t="s">
        <v>26</v>
      </c>
      <c r="C22" s="15">
        <v>40</v>
      </c>
      <c r="D22" s="1">
        <v>118.8</v>
      </c>
      <c r="E22" s="1">
        <v>121.5</v>
      </c>
      <c r="F22" s="1">
        <v>114.3</v>
      </c>
      <c r="G22" s="1"/>
      <c r="H22" s="1"/>
      <c r="I22" s="1"/>
      <c r="J22" s="1"/>
      <c r="K22" s="18">
        <f t="shared" si="0"/>
        <v>3</v>
      </c>
      <c r="L22" s="7">
        <f t="shared" si="1"/>
        <v>3.6373066958946434</v>
      </c>
      <c r="M22" s="19">
        <f t="shared" si="2"/>
        <v>3.0772476276604426</v>
      </c>
      <c r="N22" s="19" t="str">
        <f t="shared" si="3"/>
        <v>да</v>
      </c>
      <c r="O22" s="20">
        <f t="shared" ref="O22" si="20">IF(SUM(D22:J22)=0,0,ROUND(AVERAGE(D22:J22),2))</f>
        <v>118.2</v>
      </c>
      <c r="P22" s="20">
        <f t="shared" ref="P22" si="21">ROUND(C22*O22,2)</f>
        <v>4728</v>
      </c>
      <c r="R22" s="8"/>
    </row>
    <row r="23" spans="1:18" ht="24.75" customHeight="1" x14ac:dyDescent="0.2">
      <c r="A23" s="16" t="s">
        <v>42</v>
      </c>
      <c r="B23" s="16" t="s">
        <v>26</v>
      </c>
      <c r="C23" s="15">
        <v>50</v>
      </c>
      <c r="D23" s="1">
        <v>77.88</v>
      </c>
      <c r="E23" s="1">
        <v>79.650000000000006</v>
      </c>
      <c r="F23" s="1">
        <v>74.930000000000007</v>
      </c>
      <c r="G23" s="1"/>
      <c r="H23" s="1"/>
      <c r="I23" s="1"/>
      <c r="J23" s="1"/>
      <c r="K23" s="18">
        <f t="shared" si="0"/>
        <v>3</v>
      </c>
      <c r="L23" s="7">
        <f t="shared" si="1"/>
        <v>2.3844601066069431</v>
      </c>
      <c r="M23" s="19">
        <f t="shared" si="2"/>
        <v>3.0771197659142384</v>
      </c>
      <c r="N23" s="19" t="str">
        <f t="shared" si="3"/>
        <v>да</v>
      </c>
      <c r="O23" s="20">
        <f t="shared" si="14"/>
        <v>77.489999999999995</v>
      </c>
      <c r="P23" s="20">
        <f t="shared" si="15"/>
        <v>3874.5</v>
      </c>
      <c r="R23" s="8"/>
    </row>
    <row r="24" spans="1:18" ht="45" customHeight="1" x14ac:dyDescent="0.2">
      <c r="A24" s="16" t="s">
        <v>43</v>
      </c>
      <c r="B24" s="16" t="s">
        <v>26</v>
      </c>
      <c r="C24" s="15">
        <v>20</v>
      </c>
      <c r="D24" s="1">
        <v>109.56</v>
      </c>
      <c r="E24" s="1">
        <v>112.05</v>
      </c>
      <c r="F24" s="1">
        <v>105.41</v>
      </c>
      <c r="G24" s="1"/>
      <c r="H24" s="1"/>
      <c r="I24" s="1"/>
      <c r="J24" s="1"/>
      <c r="K24" s="18">
        <f t="shared" si="0"/>
        <v>3</v>
      </c>
      <c r="L24" s="7">
        <f t="shared" si="1"/>
        <v>3.354407548286285</v>
      </c>
      <c r="M24" s="19">
        <f t="shared" si="2"/>
        <v>3.0771558098213787</v>
      </c>
      <c r="N24" s="19" t="str">
        <f t="shared" si="3"/>
        <v>да</v>
      </c>
      <c r="O24" s="20">
        <f t="shared" ref="O24" si="22">IF(SUM(D24:J24)=0,0,ROUND(AVERAGE(D24:J24),2))</f>
        <v>109.01</v>
      </c>
      <c r="P24" s="20">
        <f t="shared" ref="P24" si="23">ROUND(C24*O24,2)</f>
        <v>2180.1999999999998</v>
      </c>
      <c r="R24" s="8"/>
    </row>
    <row r="25" spans="1:18" ht="45" customHeight="1" x14ac:dyDescent="0.2">
      <c r="A25" s="16" t="s">
        <v>44</v>
      </c>
      <c r="B25" s="16" t="s">
        <v>26</v>
      </c>
      <c r="C25" s="15">
        <v>40</v>
      </c>
      <c r="D25" s="1">
        <v>109.56</v>
      </c>
      <c r="E25" s="1">
        <v>112.05</v>
      </c>
      <c r="F25" s="1">
        <v>105.41</v>
      </c>
      <c r="G25" s="1"/>
      <c r="H25" s="1"/>
      <c r="I25" s="1"/>
      <c r="J25" s="1"/>
      <c r="K25" s="18">
        <f t="shared" si="0"/>
        <v>3</v>
      </c>
      <c r="L25" s="7">
        <f t="shared" si="1"/>
        <v>3.354407548286285</v>
      </c>
      <c r="M25" s="19">
        <f t="shared" si="2"/>
        <v>3.0771558098213787</v>
      </c>
      <c r="N25" s="19" t="str">
        <f t="shared" si="3"/>
        <v>да</v>
      </c>
      <c r="O25" s="20">
        <f t="shared" si="14"/>
        <v>109.01</v>
      </c>
      <c r="P25" s="20">
        <f t="shared" si="15"/>
        <v>4360.3999999999996</v>
      </c>
    </row>
    <row r="26" spans="1:18" ht="62.25" customHeight="1" x14ac:dyDescent="0.2">
      <c r="A26" s="16" t="s">
        <v>45</v>
      </c>
      <c r="B26" s="16" t="s">
        <v>26</v>
      </c>
      <c r="C26" s="15">
        <v>9.9</v>
      </c>
      <c r="D26" s="1">
        <v>171.6</v>
      </c>
      <c r="E26" s="1">
        <v>175.5</v>
      </c>
      <c r="F26" s="1">
        <v>165.1</v>
      </c>
      <c r="G26" s="1"/>
      <c r="H26" s="1"/>
      <c r="I26" s="1"/>
      <c r="J26" s="1"/>
      <c r="K26" s="18">
        <f t="shared" si="0"/>
        <v>3</v>
      </c>
      <c r="L26" s="7">
        <f t="shared" si="1"/>
        <v>5.2538890357524712</v>
      </c>
      <c r="M26" s="19">
        <f t="shared" si="2"/>
        <v>3.0773086368842453</v>
      </c>
      <c r="N26" s="19" t="str">
        <f t="shared" si="3"/>
        <v>да</v>
      </c>
      <c r="O26" s="20">
        <f t="shared" ref="O26" si="24">IF(SUM(D26:J26)=0,0,ROUND(AVERAGE(D26:J26),2))</f>
        <v>170.73</v>
      </c>
      <c r="P26" s="20">
        <f t="shared" ref="P26" si="25">ROUND(C26*O26,2)</f>
        <v>1690.23</v>
      </c>
    </row>
    <row r="27" spans="1:18" ht="57.75" customHeight="1" x14ac:dyDescent="0.2">
      <c r="A27" s="16" t="s">
        <v>46</v>
      </c>
      <c r="B27" s="16" t="s">
        <v>26</v>
      </c>
      <c r="C27" s="15">
        <v>9.9</v>
      </c>
      <c r="D27" s="1">
        <v>171.6</v>
      </c>
      <c r="E27" s="1">
        <v>175.5</v>
      </c>
      <c r="F27" s="1">
        <v>165.1</v>
      </c>
      <c r="G27" s="1"/>
      <c r="H27" s="1"/>
      <c r="I27" s="1"/>
      <c r="J27" s="1"/>
      <c r="K27" s="18">
        <f t="shared" si="0"/>
        <v>3</v>
      </c>
      <c r="L27" s="7">
        <f t="shared" si="1"/>
        <v>5.2538890357524712</v>
      </c>
      <c r="M27" s="19">
        <f t="shared" si="2"/>
        <v>3.0773086368842453</v>
      </c>
      <c r="N27" s="19" t="str">
        <f t="shared" si="3"/>
        <v>да</v>
      </c>
      <c r="O27" s="20">
        <f t="shared" si="14"/>
        <v>170.73</v>
      </c>
      <c r="P27" s="20">
        <f t="shared" si="15"/>
        <v>1690.23</v>
      </c>
    </row>
    <row r="28" spans="1:18" ht="51.75" customHeight="1" x14ac:dyDescent="0.2">
      <c r="A28" s="16" t="s">
        <v>47</v>
      </c>
      <c r="B28" s="16" t="s">
        <v>26</v>
      </c>
      <c r="C28" s="15">
        <v>10</v>
      </c>
      <c r="D28" s="1">
        <v>109.56</v>
      </c>
      <c r="E28" s="1">
        <v>112.05</v>
      </c>
      <c r="F28" s="1">
        <v>105.41</v>
      </c>
      <c r="G28" s="1"/>
      <c r="H28" s="1"/>
      <c r="I28" s="1"/>
      <c r="J28" s="1"/>
      <c r="K28" s="18">
        <f t="shared" si="0"/>
        <v>3</v>
      </c>
      <c r="L28" s="7">
        <f t="shared" si="1"/>
        <v>3.354407548286285</v>
      </c>
      <c r="M28" s="19">
        <f t="shared" si="2"/>
        <v>3.0771558098213787</v>
      </c>
      <c r="N28" s="19" t="str">
        <f t="shared" si="3"/>
        <v>да</v>
      </c>
      <c r="O28" s="20">
        <f t="shared" ref="O28" si="26">IF(SUM(D28:J28)=0,0,ROUND(AVERAGE(D28:J28),2))</f>
        <v>109.01</v>
      </c>
      <c r="P28" s="20">
        <f t="shared" ref="P28" si="27">ROUND(C28*O28,2)</f>
        <v>1090.0999999999999</v>
      </c>
    </row>
    <row r="29" spans="1:18" ht="31.5" x14ac:dyDescent="0.2">
      <c r="A29" s="16" t="s">
        <v>48</v>
      </c>
      <c r="B29" s="16" t="s">
        <v>26</v>
      </c>
      <c r="C29" s="15">
        <v>29.7</v>
      </c>
      <c r="D29" s="1">
        <v>61.64</v>
      </c>
      <c r="E29" s="1">
        <v>63.05</v>
      </c>
      <c r="F29" s="1">
        <v>59.31</v>
      </c>
      <c r="G29" s="1"/>
      <c r="H29" s="1"/>
      <c r="I29" s="1"/>
      <c r="J29" s="1"/>
      <c r="K29" s="18">
        <f t="shared" si="0"/>
        <v>3</v>
      </c>
      <c r="L29" s="7">
        <f t="shared" si="1"/>
        <v>1.888769440667651</v>
      </c>
      <c r="M29" s="19">
        <f>IF(O29&gt;0,L29/O29*100,0)</f>
        <v>3.0796827664563033</v>
      </c>
      <c r="N29" s="19" t="str">
        <f t="shared" si="3"/>
        <v>да</v>
      </c>
      <c r="O29" s="20">
        <f t="shared" si="14"/>
        <v>61.33</v>
      </c>
      <c r="P29" s="20">
        <f t="shared" si="15"/>
        <v>1821.5</v>
      </c>
    </row>
    <row r="30" spans="1:18" ht="41.25" customHeight="1" x14ac:dyDescent="0.2">
      <c r="A30" s="28" t="s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17">
        <f>SUM(P9:P29)</f>
        <v>62554.970000000008</v>
      </c>
    </row>
    <row r="31" spans="1:18" ht="27" customHeight="1" x14ac:dyDescent="0.2">
      <c r="B31" s="10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3" spans="1:16" x14ac:dyDescent="0.2">
      <c r="A33" s="27" t="s">
        <v>29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3"/>
      <c r="O33" s="13"/>
      <c r="P33" s="14"/>
    </row>
    <row r="34" spans="1:16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3"/>
      <c r="O34" s="13"/>
      <c r="P34" s="14"/>
    </row>
    <row r="35" spans="1:16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3"/>
      <c r="O35" s="13"/>
      <c r="P35" s="14"/>
    </row>
    <row r="36" spans="1:16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3"/>
      <c r="O36" s="13"/>
      <c r="P36" s="14"/>
    </row>
    <row r="37" spans="1:16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3"/>
      <c r="O37" s="13"/>
      <c r="P37" s="14"/>
    </row>
    <row r="38" spans="1:16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3"/>
      <c r="O38" s="13"/>
      <c r="P38" s="14"/>
    </row>
  </sheetData>
  <mergeCells count="28">
    <mergeCell ref="A38:M38"/>
    <mergeCell ref="A4:C4"/>
    <mergeCell ref="A33:M33"/>
    <mergeCell ref="A34:M34"/>
    <mergeCell ref="A35:M35"/>
    <mergeCell ref="A36:M36"/>
    <mergeCell ref="A37:M37"/>
    <mergeCell ref="A30:O30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2026-07-03T10:46:19Z</dcterms:modified>
</cp:coreProperties>
</file>