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Рсчет НМЦ" sheetId="1" r:id="rId1"/>
  </sheets>
  <definedNames>
    <definedName name="дес" localSheetId="0">{"","двадцать ","тридцать ","сорок ","пятьдесят ","шестьдесят ","семьдесят ","восемьдесят ","девяносто "}</definedName>
    <definedName name="ед" localSheetId="0">{"","один ","два ","три ","четыре ","пять ","шесть ","семь ","восемь ","девять "}</definedName>
    <definedName name="едж" localSheetId="0">{"","одна ","две ","три ","четыре ","пять ","шесть ","семь ","восемь ","девять "}</definedName>
    <definedName name="мил" localSheetId="0">{0,"миллионов ";1,"миллион ";2,"миллиона ";5,"миллионов "}</definedName>
    <definedName name="_xlnm.Print_Area" localSheetId="0">'Рсчет НМЦ'!$A$1:$N$20</definedName>
    <definedName name="руб" localSheetId="0">{0,"рублей";1,"рубль";2,"рубля";5,"рублей"}</definedName>
    <definedName name="сот" localSheetId="0">{"","сто ","двести ","триста ","четыреста ","пятьсот ","шестьсот ","семьсот ","восемьсот ","девятьсот "}</definedName>
    <definedName name="тыс" localSheetId="0">{0,"тысяч ";1,"тысяча ";2,"тысячи ";5,"тысяч "}</definedName>
    <definedName name="цать" localSheetId="0">{"десять ","одиннадцать ","двенадцать ","тринадцать ","четырнадцать ","пятнадцать ","шестнадцать ","семнадцать ","восемнадцать ","девятнадцать "}</definedName>
  </definedName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  <c r="M7" i="1" s="1"/>
  <c r="N8" i="1" s="1"/>
  <c r="K7" i="1"/>
  <c r="I7" i="1"/>
  <c r="J7" i="1" s="1"/>
</calcChain>
</file>

<file path=xl/sharedStrings.xml><?xml version="1.0" encoding="utf-8"?>
<sst xmlns="http://schemas.openxmlformats.org/spreadsheetml/2006/main" count="23" uniqueCount="23">
  <si>
    <t>Приложение  "ОБОСНОВАНИЕ ЦЕНЫ КОНТРАКТА"</t>
  </si>
  <si>
    <t xml:space="preserve">В соответствии с пп.в п 7 ПП РФ1875 от 23.12.2024 г, применении метод сопоставимых рыночных цен (анализа рынка), направлен, предусмотренный частью 5 статьи 22 Федерального закона "О контрактной системе в сфере закупок товаров, работ, услуг для обеспечения государственных и муниципальных нужд",  запрос Ценовой запрос № 106-6-1 от 20.05.2026 г. о предоставлении информации. Получена информарция от 3 Поставщиков. </t>
  </si>
  <si>
    <t xml:space="preserve">Расчет цены контракта (ЦК)
</t>
  </si>
  <si>
    <t>№   п/п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</si>
  <si>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</si>
  <si>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</si>
  <si>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</si>
  <si>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</si>
  <si>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</t>
  </si>
  <si>
    <t>Н(М)ЦК,  определяемая методом сопоставимых рыночных цен (анализа рынка)*</t>
  </si>
  <si>
    <t>Вх. № 2105/2 от 21.05.2026</t>
  </si>
  <si>
    <t>Вх. № 22/5/1 от 22.05.2026</t>
  </si>
  <si>
    <t>Вх. 22/05/1 от 22.052026</t>
  </si>
  <si>
    <r>
      <rPr>
        <b/>
        <sz val="10"/>
        <color rgb="FF000000"/>
        <rFont val="Times New Roman"/>
        <family val="1"/>
        <charset val="204"/>
      </rPr>
      <t>Средняя арифметическая цена за единицу     &lt;</t>
    </r>
    <r>
      <rPr>
        <b/>
        <i/>
        <sz val="10"/>
        <color rgb="FF000000"/>
        <rFont val="Times New Roman"/>
        <family val="1"/>
        <charset val="204"/>
      </rPr>
      <t>ц</t>
    </r>
    <r>
      <rPr>
        <b/>
        <sz val="10"/>
        <color rgb="FF000000"/>
        <rFont val="Times New Roman"/>
        <family val="1"/>
        <charset val="204"/>
      </rPr>
      <t xml:space="preserve">&gt; </t>
    </r>
  </si>
  <si>
    <t>Среднее квадратичное отклонение</t>
  </si>
  <si>
    <r>
      <rPr>
        <b/>
        <sz val="10"/>
        <color rgb="FF000000"/>
        <rFont val="Times New Roman"/>
        <family val="1"/>
        <charset val="204"/>
      </rPr>
      <t xml:space="preserve">коэффициент вариации цен V(%)           </t>
    </r>
    <r>
      <rPr>
        <i/>
        <sz val="10"/>
        <color rgb="FF000000"/>
        <rFont val="Times New Roman"/>
        <family val="1"/>
        <charset val="204"/>
      </rPr>
      <t xml:space="preserve">        (не должен превышать 33%)</t>
    </r>
  </si>
  <si>
    <r>
      <rPr>
        <b/>
        <sz val="10"/>
        <color rgb="FF000000"/>
        <rFont val="Times New Roman"/>
        <family val="1"/>
        <charset val="204"/>
      </rPr>
      <t>Расчет Н(М)ЦК по формуле</t>
    </r>
    <r>
      <rPr>
        <sz val="10"/>
        <color rgb="FF000000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</si>
  <si>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</si>
  <si>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</si>
  <si>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</si>
  <si>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 xml:space="preserve">Обувь рабочая </t>
  </si>
  <si>
    <t>пар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</si>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</sst>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"/>
  </numFmts>
  <fonts count="10" x14ac:knownFonts="1">
    <font>
      <sz val="11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 applyProtection="1"/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2" fontId="7" fillId="0" borderId="2" xfId="0" applyNumberFormat="1" applyFont="1" applyBorder="1" applyAlignment="1" applyProtection="1">
      <alignment horizontal="center" vertical="center"/>
    </xf>
    <xf numFmtId="2" fontId="7" fillId="2" borderId="2" xfId="0" applyNumberFormat="1" applyFont="1" applyFill="1" applyBorder="1" applyAlignment="1" applyProtection="1">
      <alignment horizontal="center" vertical="center"/>
    </xf>
    <xf numFmtId="2" fontId="6" fillId="0" borderId="2" xfId="0" applyNumberFormat="1" applyFont="1" applyBorder="1" applyAlignment="1" applyProtection="1">
      <alignment horizontal="center" vertical="center" wrapText="1"/>
    </xf>
    <xf numFmtId="2" fontId="6" fillId="0" borderId="2" xfId="0" applyNumberFormat="1" applyFont="1" applyBorder="1" applyAlignment="1" applyProtection="1">
      <alignment horizontal="center" vertical="center"/>
    </xf>
    <xf numFmtId="4" fontId="6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2" fontId="6" fillId="0" borderId="0" xfId="0" applyNumberFormat="1" applyFont="1" applyBorder="1" applyAlignment="1" applyProtection="1">
      <alignment horizontal="center" vertical="center" wrapText="1"/>
    </xf>
    <xf numFmtId="164" fontId="6" fillId="0" borderId="0" xfId="0" applyNumberFormat="1" applyFont="1" applyBorder="1" applyAlignment="1" applyProtection="1">
      <alignment horizontal="center" vertical="center" wrapText="1"/>
    </xf>
    <xf numFmtId="165" fontId="6" fillId="0" borderId="0" xfId="0" applyNumberFormat="1" applyFont="1" applyBorder="1" applyAlignment="1" applyProtection="1">
      <alignment horizontal="center" vertical="center"/>
    </xf>
    <xf numFmtId="165" fontId="6" fillId="0" borderId="0" xfId="0" applyNumberFormat="1" applyFont="1" applyBorder="1" applyAlignment="1" applyProtection="1">
      <alignment horizontal="center" vertical="center" wrapText="1"/>
    </xf>
    <xf numFmtId="2" fontId="6" fillId="0" borderId="0" xfId="0" applyNumberFormat="1" applyFont="1" applyBorder="1" applyAlignment="1" applyProtection="1">
      <alignment vertical="center" wrapText="1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/>
    <xf numFmtId="0" fontId="1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2" fontId="3" fillId="0" borderId="2" xfId="0" applyNumberFormat="1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220320</xdr:colOff>
      <xdr:row>5</xdr:row>
      <xdr:rowOff>1063800</xdr:rowOff>
    </xdr:from>
    <xdr:to>
      <xdr:col>10</xdr:col>
      <xdr:colOff>231480</xdr:colOff>
      <xdr:row>5</xdr:row>
      <xdr:rowOff>1472040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228080" y="3330720"/>
          <a:ext cx="857160" cy="4082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8</xdr:col>
      <xdr:colOff>13680</xdr:colOff>
      <xdr:row>5</xdr:row>
      <xdr:rowOff>908280</xdr:rowOff>
    </xdr:from>
    <xdr:to>
      <xdr:col>9</xdr:col>
      <xdr:colOff>63000</xdr:colOff>
      <xdr:row>5</xdr:row>
      <xdr:rowOff>1459440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5863320" y="3175200"/>
          <a:ext cx="1207440" cy="5511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271440</xdr:colOff>
      <xdr:row>5</xdr:row>
      <xdr:rowOff>1631880</xdr:rowOff>
    </xdr:from>
    <xdr:to>
      <xdr:col>11</xdr:col>
      <xdr:colOff>210600</xdr:colOff>
      <xdr:row>6</xdr:row>
      <xdr:rowOff>1800</xdr:rowOff>
    </xdr:to>
    <xdr:pic>
      <xdr:nvPicPr>
        <xdr:cNvPr id="4" name="Picture 5"/>
        <xdr:cNvPicPr/>
      </xdr:nvPicPr>
      <xdr:blipFill>
        <a:blip xmlns:r="http://schemas.openxmlformats.org/officeDocument/2006/relationships" r:embed="rId3"/>
        <a:stretch/>
      </xdr:blipFill>
      <xdr:spPr>
        <a:xfrm>
          <a:off x="8125200" y="3898800"/>
          <a:ext cx="975960" cy="4082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330120</xdr:colOff>
      <xdr:row>5</xdr:row>
      <xdr:rowOff>1400040</xdr:rowOff>
    </xdr:from>
    <xdr:to>
      <xdr:col>10</xdr:col>
      <xdr:colOff>480960</xdr:colOff>
      <xdr:row>5</xdr:row>
      <xdr:rowOff>1627200</xdr:rowOff>
    </xdr:to>
    <xdr:pic>
      <xdr:nvPicPr>
        <xdr:cNvPr id="5" name="Picture 6"/>
        <xdr:cNvPicPr/>
      </xdr:nvPicPr>
      <xdr:blipFill>
        <a:blip xmlns:r="http://schemas.openxmlformats.org/officeDocument/2006/relationships" r:embed="rId4"/>
        <a:stretch/>
      </xdr:blipFill>
      <xdr:spPr>
        <a:xfrm>
          <a:off x="8183880" y="3666960"/>
          <a:ext cx="150840" cy="22716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view="pageBreakPreview" zoomScaleNormal="90" workbookViewId="0">
      <selection activeCell="N7" sqref="N7"/>
    </sheetView>
  </sheetViews>
  <sheetFormatPr defaultColWidth="8.7109375" defaultRowHeight="15" x14ac:dyDescent="0.25"/>
  <cols>
    <col min="1" max="1" width="5.7109375" style="1" customWidth="1"/>
    <col min="2" max="2" width="18.42578125" style="1" customWidth="1"/>
    <col min="3" max="3" width="5.85546875" style="1" customWidth="1"/>
    <col min="4" max="4" width="7.140625" style="1" customWidth="1"/>
    <col min="5" max="5" width="11.85546875" style="1" customWidth="1"/>
    <col min="6" max="6" width="11.7109375" style="1" customWidth="1"/>
    <col min="7" max="7" width="10.7109375" style="1" customWidth="1"/>
    <col min="8" max="8" width="11.5703125" style="1" customWidth="1"/>
    <col min="9" max="9" width="16.42578125" style="1" customWidth="1"/>
    <col min="10" max="10" width="12" style="1" customWidth="1"/>
    <col min="11" max="11" width="14.7109375" style="1" customWidth="1"/>
    <col min="12" max="12" width="11.140625" style="1" customWidth="1"/>
    <col min="13" max="13" width="13.5703125" style="1" customWidth="1"/>
    <col min="14" max="14" width="13.85546875" style="1" customWidth="1"/>
  </cols>
  <sheetData>
    <row r="1" spans="1:14" ht="15.75" customHeight="1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36.75" customHeight="1" x14ac:dyDescent="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52.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35.25" customHeight="1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38.25" customHeight="1" x14ac:dyDescent="0.25">
      <c r="A5" s="29" t="s">
        <v>3</v>
      </c>
      <c r="B5" s="29" t="s">
        <v>4</v>
      </c>
      <c r="C5" s="29" t="s">
        <v>5</v>
      </c>
      <c r="D5" s="29" t="s">
        <v>6</v>
      </c>
      <c r="E5" s="29" t="s">
        <v>7</v>
      </c>
      <c r="F5" s="29"/>
      <c r="G5" s="29"/>
      <c r="H5" s="30" t="s">
        <v>8</v>
      </c>
      <c r="I5" s="30"/>
      <c r="J5" s="30"/>
      <c r="K5" s="31" t="s">
        <v>9</v>
      </c>
      <c r="L5" s="31"/>
      <c r="M5" s="31"/>
      <c r="N5" s="31"/>
    </row>
    <row r="6" spans="1:14" ht="160.5" customHeight="1" x14ac:dyDescent="0.25">
      <c r="A6" s="29"/>
      <c r="B6" s="29"/>
      <c r="C6" s="29"/>
      <c r="D6" s="29"/>
      <c r="E6" s="2" t="s">
        <v>10</v>
      </c>
      <c r="F6" s="2" t="s">
        <v>11</v>
      </c>
      <c r="G6" s="2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</row>
    <row r="7" spans="1:14" ht="45" customHeight="1" x14ac:dyDescent="0.25">
      <c r="A7" s="4">
        <v>1</v>
      </c>
      <c r="B7" s="5" t="s">
        <v>20</v>
      </c>
      <c r="C7" s="6" t="s">
        <v>21</v>
      </c>
      <c r="D7" s="7">
        <v>260</v>
      </c>
      <c r="E7" s="8">
        <v>2247.3000000000002</v>
      </c>
      <c r="F7" s="8">
        <v>2315</v>
      </c>
      <c r="G7" s="9">
        <v>2360</v>
      </c>
      <c r="H7" s="10">
        <v>2307.4299999999998</v>
      </c>
      <c r="I7" s="11">
        <f>SQRT(((SUM((POWER(E7-H7,2)),(POWER(F7-H7,2)),(POWER(G7-H7,2)))/(COLUMNS(E7:G7)-1))))</f>
        <v>56.729739555192644</v>
      </c>
      <c r="J7" s="11">
        <f>I7/H7*100</f>
        <v>2.4585681713071534</v>
      </c>
      <c r="K7" s="10">
        <f>((D7/3)*SUM(E7:G7))</f>
        <v>599932.66666666674</v>
      </c>
      <c r="L7" s="10">
        <f>AVERAGE(E7:G7)</f>
        <v>2307.4333333333334</v>
      </c>
      <c r="M7" s="10">
        <f>L7</f>
        <v>2307.4333333333334</v>
      </c>
      <c r="N7" s="12">
        <v>599931.80000000005</v>
      </c>
    </row>
    <row r="8" spans="1:14" x14ac:dyDescent="0.25">
      <c r="A8" s="13"/>
      <c r="B8" s="14" t="s">
        <v>22</v>
      </c>
      <c r="C8" s="14"/>
      <c r="D8" s="14"/>
      <c r="E8" s="14"/>
      <c r="F8" s="14"/>
      <c r="G8" s="14"/>
      <c r="H8" s="10"/>
      <c r="I8" s="10"/>
      <c r="J8" s="14"/>
      <c r="K8" s="14"/>
      <c r="L8" s="10"/>
      <c r="M8" s="14"/>
      <c r="N8" s="15">
        <f>SUM(N7:N7)</f>
        <v>599931.80000000005</v>
      </c>
    </row>
    <row r="9" spans="1:14" x14ac:dyDescent="0.25">
      <c r="A9" s="16"/>
      <c r="B9" s="17"/>
      <c r="C9" s="17"/>
      <c r="D9" s="17"/>
      <c r="E9" s="18"/>
      <c r="F9" s="18"/>
      <c r="G9" s="18"/>
      <c r="H9" s="19"/>
      <c r="I9" s="20"/>
      <c r="J9" s="20"/>
      <c r="K9" s="18"/>
      <c r="L9" s="21"/>
      <c r="M9" s="18"/>
      <c r="N9" s="22"/>
    </row>
    <row r="10" spans="1:14" ht="18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2" spans="1:14" x14ac:dyDescent="0.25">
      <c r="A12" s="25"/>
    </row>
  </sheetData>
  <mergeCells count="10">
    <mergeCell ref="A1:N1"/>
    <mergeCell ref="A2:N3"/>
    <mergeCell ref="A4:N4"/>
    <mergeCell ref="A5:A6"/>
    <mergeCell ref="B5:B6"/>
    <mergeCell ref="C5:C6"/>
    <mergeCell ref="D5:D6"/>
    <mergeCell ref="E5:G5"/>
    <mergeCell ref="H5:J5"/>
    <mergeCell ref="K5:N5"/>
  </mergeCells>
  <pageMargins left="0.59027777777777801" right="0.59027777777777801" top="0.78749999999999998" bottom="0.74791666666666701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Рсчет НМЦ</vt:lpstr>
      <vt:lpstr>'Рсчет НМЦ'!Область_печати</vt:lpstr>
    </vt:vector>
  </TitlesOfParts>
  <Company>Melkosoft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...</dc:creator>
  <dc:description/>
  <cp:lastModifiedBy>Начальник контрактной службы</cp:lastModifiedBy>
  <cp:revision>4</cp:revision>
  <cp:lastPrinted>2026-05-22T13:52:46Z</cp:lastPrinted>
  <dcterms:created xsi:type="dcterms:W3CDTF">2012-02-06T06:20:04Z</dcterms:created>
  <dcterms:modified xsi:type="dcterms:W3CDTF">2026-07-03T07:16:12Z</dcterms:modified>
  <dc:language>ru-RU</dc:language>
</cp:coreProperties>
</file>