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ОТДЕЛ ЗАКУПОК\ЗАКУПКИ 2026\зоологи\на монголию\"/>
    </mc:Choice>
  </mc:AlternateContent>
  <xr:revisionPtr revIDLastSave="0" documentId="13_ncr:1_{1387F55E-FE0D-4449-9E69-3C6F219FCC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1" l="1"/>
  <c r="Q7" i="1" s="1"/>
  <c r="R7" i="1" s="1"/>
  <c r="S7" i="1" s="1"/>
  <c r="M7" i="1"/>
  <c r="N7" i="1" s="1"/>
  <c r="O7" i="1" s="1"/>
  <c r="P6" i="1"/>
  <c r="Q6" i="1" s="1"/>
  <c r="R6" i="1" s="1"/>
  <c r="S6" i="1" s="1"/>
  <c r="M6" i="1"/>
  <c r="N6" i="1" s="1"/>
  <c r="O6" i="1" s="1"/>
  <c r="S8" i="1" l="1"/>
</calcChain>
</file>

<file path=xl/sharedStrings.xml><?xml version="1.0" encoding="utf-8"?>
<sst xmlns="http://schemas.openxmlformats.org/spreadsheetml/2006/main" count="30" uniqueCount="29">
  <si>
    <t>Приложение 2</t>
  </si>
  <si>
    <t>Обоснование начальной (максимальной) цены контракта</t>
  </si>
  <si>
    <r>
      <t xml:space="preserve">Начальная (максимальная) цена контракта установлена Заказчиком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путем расчета с применением метода сопоставимых рыночных цен на основании </t>
    </r>
    <r>
      <rPr>
        <b/>
        <sz val="12"/>
        <color indexed="8"/>
        <rFont val="Times New Roman"/>
        <family val="1"/>
        <charset val="204"/>
      </rPr>
      <t>3 (трёх)</t>
    </r>
    <r>
      <rPr>
        <sz val="12"/>
        <color indexed="8"/>
        <rFont val="Times New Roman"/>
        <family val="1"/>
        <charset val="204"/>
      </rPr>
      <t xml:space="preserve"> коммерческих предложений хозяйствующих субъектов:</t>
    </r>
  </si>
  <si>
    <t>№</t>
  </si>
  <si>
    <t>Наименование предмета контракта</t>
  </si>
  <si>
    <t>Ед. изм</t>
  </si>
  <si>
    <t>Кол-во</t>
  </si>
  <si>
    <t>Коммерческие предложения</t>
  </si>
  <si>
    <t>Кол-во предложений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</si>
  <si>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</si>
  <si>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</si>
  <si>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</si>
  <si>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Поставщик №1</t>
  </si>
  <si>
    <t>Поставщик №2</t>
  </si>
  <si>
    <t>Поставщик № 3</t>
  </si>
  <si>
    <t>Поставщик № 4</t>
  </si>
  <si>
    <t>Поставщик № 5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</si>
  <si>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</si>
  <si>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</si>
  <si>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</si>
  <si>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</si>
  <si>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</si>
  <si>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</si>
  <si>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</si>
  <si>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</si>
  <si>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</si>
  <si>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кг.</t>
  </si>
  <si>
    <t xml:space="preserve">Ратокс 80 % </t>
  </si>
  <si>
    <t xml:space="preserve">Дезинсеционное средство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</si>
</sst>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0" fillId="0" borderId="0" xfId="0" applyFill="1"/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" fillId="0" borderId="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4</xdr:row>
      <xdr:rowOff>952500</xdr:rowOff>
    </xdr:from>
    <xdr:to>
      <xdr:col>15</xdr:col>
      <xdr:colOff>0</xdr:colOff>
      <xdr:row>4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E239B-7EFD-4AD7-BE00-BF46A345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26193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4</xdr:row>
      <xdr:rowOff>923925</xdr:rowOff>
    </xdr:from>
    <xdr:to>
      <xdr:col>13</xdr:col>
      <xdr:colOff>971550</xdr:colOff>
      <xdr:row>4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E34227-A64A-46E7-B398-514C1745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2590800"/>
          <a:ext cx="952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4</xdr:row>
      <xdr:rowOff>1600200</xdr:rowOff>
    </xdr:from>
    <xdr:to>
      <xdr:col>15</xdr:col>
      <xdr:colOff>1504950</xdr:colOff>
      <xdr:row>4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56A31D42-DC86-47A8-A5EF-7069D415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3267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7495AEE7-95CC-404A-BD28-FBC3E84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0670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C5" zoomScale="110" zoomScaleNormal="110" workbookViewId="0">
      <selection activeCell="G13" sqref="G13"/>
    </sheetView>
  </sheetViews>
  <sheetFormatPr defaultRowHeight="15" x14ac:dyDescent="0.25"/>
  <cols>
    <col min="1" max="1" width="9.140625" style="2"/>
    <col min="2" max="2" width="37.85546875" style="2" customWidth="1"/>
    <col min="3" max="3" width="17.5703125" style="2" customWidth="1"/>
    <col min="4" max="14" width="9.140625" style="2"/>
    <col min="15" max="15" width="17.5703125" style="2" customWidth="1"/>
    <col min="16" max="16" width="20.85546875" style="2" customWidth="1"/>
    <col min="17" max="17" width="12" style="2" customWidth="1"/>
    <col min="18" max="18" width="19.85546875" style="2" customWidth="1"/>
    <col min="19" max="19" width="18.85546875" style="2" customWidth="1"/>
    <col min="20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1" t="s">
        <v>0</v>
      </c>
      <c r="Q1" s="21"/>
      <c r="R1" s="21"/>
      <c r="S1" s="21"/>
    </row>
    <row r="2" spans="1:19" ht="15.75" x14ac:dyDescent="0.25">
      <c r="A2" s="1"/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5.75" x14ac:dyDescent="0.25">
      <c r="A3" s="24" t="s">
        <v>2</v>
      </c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38.25" x14ac:dyDescent="0.25">
      <c r="A4" s="26" t="s">
        <v>3</v>
      </c>
      <c r="B4" s="28" t="s">
        <v>4</v>
      </c>
      <c r="C4" s="30" t="s">
        <v>5</v>
      </c>
      <c r="D4" s="32" t="s">
        <v>6</v>
      </c>
      <c r="E4" s="32" t="s">
        <v>7</v>
      </c>
      <c r="F4" s="32"/>
      <c r="G4" s="32"/>
      <c r="H4" s="32"/>
      <c r="I4" s="32"/>
      <c r="J4" s="3" t="s">
        <v>8</v>
      </c>
      <c r="K4" s="32" t="s">
        <v>9</v>
      </c>
      <c r="L4" s="32"/>
      <c r="M4" s="34" t="s">
        <v>10</v>
      </c>
      <c r="N4" s="34"/>
      <c r="O4" s="34"/>
      <c r="P4" s="20" t="s">
        <v>11</v>
      </c>
      <c r="Q4" s="20"/>
      <c r="R4" s="20"/>
      <c r="S4" s="20"/>
    </row>
    <row r="5" spans="1:19" ht="152.25" customHeight="1" thickBot="1" x14ac:dyDescent="0.3">
      <c r="A5" s="27"/>
      <c r="B5" s="29"/>
      <c r="C5" s="31"/>
      <c r="D5" s="33"/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/>
      <c r="K5" s="4" t="s">
        <v>17</v>
      </c>
      <c r="L5" s="4" t="s">
        <v>18</v>
      </c>
      <c r="M5" s="4" t="s">
        <v>19</v>
      </c>
      <c r="N5" s="4" t="s">
        <v>20</v>
      </c>
      <c r="O5" s="4" t="s">
        <v>21</v>
      </c>
      <c r="P5" s="4" t="s">
        <v>22</v>
      </c>
      <c r="Q5" s="4" t="s">
        <v>23</v>
      </c>
      <c r="R5" s="4" t="s">
        <v>24</v>
      </c>
      <c r="S5" s="4" t="s">
        <v>25</v>
      </c>
    </row>
    <row r="6" spans="1:19" ht="16.5" thickBot="1" x14ac:dyDescent="0.3">
      <c r="A6" s="5">
        <v>1</v>
      </c>
      <c r="B6" s="18" t="s">
        <v>27</v>
      </c>
      <c r="C6" s="13" t="s">
        <v>26</v>
      </c>
      <c r="D6" s="17">
        <v>5</v>
      </c>
      <c r="E6" s="6">
        <v>4000</v>
      </c>
      <c r="F6" s="6">
        <v>3850</v>
      </c>
      <c r="G6" s="6">
        <v>3590</v>
      </c>
      <c r="H6" s="6">
        <v>0</v>
      </c>
      <c r="I6" s="7">
        <v>0</v>
      </c>
      <c r="J6" s="7">
        <v>3</v>
      </c>
      <c r="K6" s="7"/>
      <c r="L6" s="7"/>
      <c r="M6" s="8">
        <f>ROUND(SUM(E6:I6)/J6,2)</f>
        <v>3813.33</v>
      </c>
      <c r="N6" s="9">
        <f>IF(I6&gt;0,ROUND(SQRT(ROUND(POWER(E6-M6,2)+POWER(F6-M6,2)+POWER(G6-M6,2)+POWER(H6-M6,2)+POWER(I6-M6,2),2)/(J6-1)),2),IF(H6&gt;0,ROUND(SQRT(ROUND(POWER(E6-M6,2)+POWER(F6-M6,2)+POWER(G6-M6,2)+POWER(H6-M6,2),2)/(J6-1)),2),ROUND(SQRT(ROUND(POWER(E6-M6,2)+POWER(F6-M6,2)+POWER(G6-M6,2),2)/(J6-1)),2)))</f>
        <v>207.44</v>
      </c>
      <c r="O6" s="10">
        <f>ROUND(N6/M6*100,0)</f>
        <v>5</v>
      </c>
      <c r="P6" s="11">
        <f>D6/J6*SUM(E6:I6)</f>
        <v>19066.666666666668</v>
      </c>
      <c r="Q6" s="12">
        <f>P6/D6</f>
        <v>3813.3333333333335</v>
      </c>
      <c r="R6" s="11">
        <f>ROUND(Q6,2)</f>
        <v>3813.33</v>
      </c>
      <c r="S6" s="11">
        <f>R6*D6</f>
        <v>19066.650000000001</v>
      </c>
    </row>
    <row r="7" spans="1:19" ht="24" customHeight="1" thickBot="1" x14ac:dyDescent="0.3">
      <c r="A7" s="5">
        <v>2</v>
      </c>
      <c r="B7" s="19" t="s">
        <v>28</v>
      </c>
      <c r="C7" s="15" t="s">
        <v>26</v>
      </c>
      <c r="D7" s="16">
        <v>10</v>
      </c>
      <c r="E7" s="6">
        <v>4850</v>
      </c>
      <c r="F7" s="6">
        <v>4650</v>
      </c>
      <c r="G7" s="6">
        <v>4150</v>
      </c>
      <c r="H7" s="6">
        <v>0</v>
      </c>
      <c r="I7" s="7">
        <v>0</v>
      </c>
      <c r="J7" s="7">
        <v>3</v>
      </c>
      <c r="K7" s="7"/>
      <c r="L7" s="7"/>
      <c r="M7" s="8">
        <f>ROUND(SUM(E7:I7)/J7,2)</f>
        <v>4550</v>
      </c>
      <c r="N7" s="9">
        <f>IF(I7&gt;0,ROUND(SQRT(ROUND(POWER(E7-M7,2)+POWER(F7-M7,2)+POWER(G7-M7,2)+POWER(H7-M7,2)+POWER(I7-M7,2),2)/(J7-1)),2),IF(H7&gt;0,ROUND(SQRT(ROUND(POWER(E7-M7,2)+POWER(F7-M7,2)+POWER(G7-M7,2)+POWER(H7-M7,2),2)/(J7-1)),2),ROUND(SQRT(ROUND(POWER(E7-M7,2)+POWER(F7-M7,2)+POWER(G7-M7,2),2)/(J7-1)),2)))</f>
        <v>360.56</v>
      </c>
      <c r="O7" s="10">
        <f>ROUND(N7/M7*100,0)</f>
        <v>8</v>
      </c>
      <c r="P7" s="11">
        <f>D7/J7*SUM(E7:I7)</f>
        <v>45500</v>
      </c>
      <c r="Q7" s="12">
        <f>P7/D7</f>
        <v>4550</v>
      </c>
      <c r="R7" s="11">
        <f>ROUND(Q7,2)</f>
        <v>4550</v>
      </c>
      <c r="S7" s="11">
        <f>R7*D7</f>
        <v>45500</v>
      </c>
    </row>
    <row r="8" spans="1:19" x14ac:dyDescent="0.25">
      <c r="R8" s="14"/>
      <c r="S8" s="14">
        <f>SUM(S6:S7)</f>
        <v>64566.65</v>
      </c>
    </row>
  </sheetData>
  <mergeCells count="11">
    <mergeCell ref="P4:S4"/>
    <mergeCell ref="P1:S1"/>
    <mergeCell ref="B2:S2"/>
    <mergeCell ref="A3:S3"/>
    <mergeCell ref="A4:A5"/>
    <mergeCell ref="B4:B5"/>
    <mergeCell ref="C4:C5"/>
    <mergeCell ref="D4:D5"/>
    <mergeCell ref="E4:I4"/>
    <mergeCell ref="K4:L4"/>
    <mergeCell ref="M4:O4"/>
  </mergeCells>
  <pageMargins left="0.7" right="0.7" top="0.75" bottom="0.75" header="0.3" footer="0.3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NewBuh</dc:creator>
  <cp:lastModifiedBy>Пользователь Windows</cp:lastModifiedBy>
  <cp:lastPrinted>2026-02-24T02:19:49Z</cp:lastPrinted>
  <dcterms:created xsi:type="dcterms:W3CDTF">2015-06-05T18:19:34Z</dcterms:created>
  <dcterms:modified xsi:type="dcterms:W3CDTF">2026-06-30T02:16:30Z</dcterms:modified>
</cp:coreProperties>
</file>