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48C3CC0-088F-48BA-8D70-6D949A1788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0" i="1" l="1"/>
  <c r="P7" i="1"/>
  <c r="Q7" i="1" s="1"/>
  <c r="R7" i="1" s="1"/>
  <c r="N7" i="1"/>
  <c r="M7" i="1"/>
  <c r="J7" i="1"/>
  <c r="K7" i="1" s="1"/>
  <c r="P6" i="1"/>
  <c r="Q6" i="1" s="1"/>
  <c r="R6" i="1" s="1"/>
  <c r="N6" i="1"/>
  <c r="O6" i="1" s="1"/>
  <c r="M6" i="1"/>
  <c r="J6" i="1"/>
  <c r="K6" i="1" s="1"/>
  <c r="P5" i="1"/>
  <c r="Q5" i="1" s="1"/>
  <c r="R5" i="1" s="1"/>
  <c r="N5" i="1"/>
  <c r="M5" i="1"/>
  <c r="J5" i="1"/>
  <c r="K5" i="1" s="1"/>
  <c r="N9" i="1"/>
  <c r="P8" i="1"/>
  <c r="Q8" i="1" s="1"/>
  <c r="R8" i="1" s="1"/>
  <c r="P9" i="1"/>
  <c r="Q9" i="1" s="1"/>
  <c r="R9" i="1" s="1"/>
  <c r="O5" i="1" l="1"/>
  <c r="O7" i="1"/>
  <c r="M8" i="1"/>
  <c r="N8" i="1"/>
  <c r="M9" i="1"/>
  <c r="O9" i="1" s="1"/>
  <c r="J9" i="1"/>
  <c r="K9" i="1" s="1"/>
  <c r="J8" i="1"/>
  <c r="K8" i="1" s="1"/>
  <c r="O8" i="1" l="1"/>
</calcChain>
</file>

<file path=xl/sharedStrings.xml><?xml version="1.0" encoding="utf-8"?>
<sst xmlns="http://schemas.openxmlformats.org/spreadsheetml/2006/main" count="49" uniqueCount="43">
  <si>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</si>
  <si>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</si>
  <si>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</si>
  <si>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</si>
  <si>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</si>
  <si>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</si>
  <si>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</si>
  <si>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</si>
  <si>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</si>
  <si>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</si>
  <si>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</si>
  <si>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</si>
  <si>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</si>
  <si>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</si>
  <si>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</si>
  <si>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</si>
  <si>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</si>
  <si>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</si>
  <si>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</si>
  <si>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</si>
  <si>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</si>
  <si>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</si>
  <si>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</si>
  <si>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</si>
  <si>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</si>
  <si>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</si>
  <si>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</si>
  <si>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</si>
  <si>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</si>
  <si>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</si>
  <si>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</si>
  <si>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</si>
  <si>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Чип для Pantum P 2207</t>
  </si>
  <si>
    <t>ИБП</t>
  </si>
  <si>
    <t>Соединитель Cablexpert RJ-45F/RJ-45F</t>
  </si>
  <si>
    <t>Кабель-канал</t>
  </si>
  <si>
    <t xml:space="preserve">Кабельный канал </t>
  </si>
  <si>
    <t>50</t>
  </si>
  <si>
    <t>26.20.40.190</t>
  </si>
  <si>
    <t>26.20.40.111</t>
  </si>
  <si>
    <t>27.33.13.120</t>
  </si>
  <si>
    <t>27.33.13.130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</si>
  <si>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159010,00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</si>
</sst>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4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0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10</xdr:row>
      <xdr:rowOff>0</xdr:rowOff>
    </xdr:from>
    <xdr:to>
      <xdr:col>14</xdr:col>
      <xdr:colOff>784860</xdr:colOff>
      <xdr:row>10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H9" sqref="H9"/>
    </sheetView>
  </sheetViews>
  <sheetFormatPr defaultColWidth="9.140625" defaultRowHeight="15.75" x14ac:dyDescent="0.2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8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8" s="6" customFormat="1" ht="41.25" customHeight="1" x14ac:dyDescent="0.2">
      <c r="A3" s="32" t="s">
        <v>6</v>
      </c>
      <c r="B3" s="32"/>
      <c r="C3" s="23"/>
      <c r="D3" s="32" t="s">
        <v>26</v>
      </c>
      <c r="E3" s="32" t="s">
        <v>10</v>
      </c>
      <c r="F3" s="32" t="s">
        <v>11</v>
      </c>
      <c r="G3" s="33" t="s">
        <v>20</v>
      </c>
      <c r="H3" s="33"/>
      <c r="I3" s="33"/>
      <c r="J3" s="33" t="s">
        <v>21</v>
      </c>
      <c r="K3" s="33" t="s">
        <v>22</v>
      </c>
      <c r="L3" s="35" t="s">
        <v>9</v>
      </c>
      <c r="M3" s="33" t="s">
        <v>23</v>
      </c>
      <c r="N3" s="33" t="s">
        <v>12</v>
      </c>
      <c r="O3" s="30" t="s">
        <v>13</v>
      </c>
      <c r="P3" s="30" t="s">
        <v>8</v>
      </c>
      <c r="Q3" s="30" t="s">
        <v>19</v>
      </c>
      <c r="R3" s="37" t="s">
        <v>14</v>
      </c>
    </row>
    <row r="4" spans="1:18" s="6" customFormat="1" ht="15" x14ac:dyDescent="0.2">
      <c r="A4" s="32"/>
      <c r="B4" s="32"/>
      <c r="C4" s="23"/>
      <c r="D4" s="32"/>
      <c r="E4" s="32"/>
      <c r="F4" s="32"/>
      <c r="G4" s="8" t="s">
        <v>28</v>
      </c>
      <c r="H4" s="8" t="s">
        <v>29</v>
      </c>
      <c r="I4" s="8" t="s">
        <v>30</v>
      </c>
      <c r="J4" s="34"/>
      <c r="K4" s="34"/>
      <c r="L4" s="36"/>
      <c r="M4" s="34" t="s">
        <v>15</v>
      </c>
      <c r="N4" s="34" t="s">
        <v>16</v>
      </c>
      <c r="O4" s="31" t="s">
        <v>17</v>
      </c>
      <c r="P4" s="31" t="s">
        <v>8</v>
      </c>
      <c r="Q4" s="30"/>
      <c r="R4" s="38"/>
    </row>
    <row r="5" spans="1:18" s="6" customFormat="1" ht="15" x14ac:dyDescent="0.2">
      <c r="A5" s="27">
        <v>1</v>
      </c>
      <c r="B5" s="27"/>
      <c r="C5" s="27" t="s">
        <v>38</v>
      </c>
      <c r="D5" s="27" t="s">
        <v>32</v>
      </c>
      <c r="E5" s="27" t="s">
        <v>31</v>
      </c>
      <c r="F5" s="27">
        <v>200</v>
      </c>
      <c r="G5" s="20">
        <v>218</v>
      </c>
      <c r="H5" s="20">
        <v>220</v>
      </c>
      <c r="I5" s="20">
        <v>230</v>
      </c>
      <c r="J5" s="26">
        <f t="shared" ref="J5:J7" si="0">MIN(G5:I5)</f>
        <v>218</v>
      </c>
      <c r="K5" s="26">
        <f t="shared" ref="K5:K7" si="1">J5*(1+L5)</f>
        <v>228.9</v>
      </c>
      <c r="L5" s="21">
        <v>0.05</v>
      </c>
      <c r="M5" s="26">
        <f t="shared" ref="M5:M7" si="2">AVERAGE(G5:I5)*(1+L5)</f>
        <v>233.8</v>
      </c>
      <c r="N5" s="26">
        <f t="shared" ref="N5:N7" si="3">STDEV(G5:I5)</f>
        <v>6.429100507328636</v>
      </c>
      <c r="O5" s="9">
        <f t="shared" ref="O5:O7" si="4">N5/M5</f>
        <v>2.7498291305939417E-2</v>
      </c>
      <c r="P5" s="10">
        <f t="shared" ref="P5:P7" si="5">MIN(G5,H5,I5)</f>
        <v>218</v>
      </c>
      <c r="Q5" s="20">
        <f t="shared" ref="Q5:Q7" si="6">P5</f>
        <v>218</v>
      </c>
      <c r="R5" s="20">
        <f t="shared" ref="R5:R7" si="7">Q5*F5</f>
        <v>43600</v>
      </c>
    </row>
    <row r="6" spans="1:18" s="6" customFormat="1" ht="15" x14ac:dyDescent="0.2">
      <c r="A6" s="27">
        <v>2</v>
      </c>
      <c r="B6" s="27"/>
      <c r="C6" s="27" t="s">
        <v>39</v>
      </c>
      <c r="D6" s="27" t="s">
        <v>33</v>
      </c>
      <c r="E6" s="27" t="s">
        <v>31</v>
      </c>
      <c r="F6" s="27">
        <v>3</v>
      </c>
      <c r="G6" s="20">
        <v>17390</v>
      </c>
      <c r="H6" s="20">
        <v>17500</v>
      </c>
      <c r="I6" s="20">
        <v>17900</v>
      </c>
      <c r="J6" s="26">
        <f t="shared" si="0"/>
        <v>17390</v>
      </c>
      <c r="K6" s="26">
        <f t="shared" si="1"/>
        <v>18259.5</v>
      </c>
      <c r="L6" s="21">
        <v>0.05</v>
      </c>
      <c r="M6" s="26">
        <f t="shared" si="2"/>
        <v>18476.500000000004</v>
      </c>
      <c r="N6" s="26">
        <f t="shared" si="3"/>
        <v>268.39026311200888</v>
      </c>
      <c r="O6" s="9">
        <f t="shared" si="4"/>
        <v>1.452603377869233E-2</v>
      </c>
      <c r="P6" s="10">
        <f t="shared" si="5"/>
        <v>17390</v>
      </c>
      <c r="Q6" s="20">
        <f t="shared" si="6"/>
        <v>17390</v>
      </c>
      <c r="R6" s="20">
        <f t="shared" si="7"/>
        <v>52170</v>
      </c>
    </row>
    <row r="7" spans="1:18" s="6" customFormat="1" ht="30" x14ac:dyDescent="0.2">
      <c r="A7" s="27">
        <v>3</v>
      </c>
      <c r="B7" s="27"/>
      <c r="C7" s="27" t="s">
        <v>40</v>
      </c>
      <c r="D7" s="27" t="s">
        <v>34</v>
      </c>
      <c r="E7" s="27" t="s">
        <v>31</v>
      </c>
      <c r="F7" s="27">
        <v>100</v>
      </c>
      <c r="G7" s="20">
        <v>61</v>
      </c>
      <c r="H7" s="20">
        <v>63</v>
      </c>
      <c r="I7" s="20">
        <v>65</v>
      </c>
      <c r="J7" s="26">
        <f t="shared" si="0"/>
        <v>61</v>
      </c>
      <c r="K7" s="26">
        <f t="shared" si="1"/>
        <v>64.05</v>
      </c>
      <c r="L7" s="21">
        <v>0.05</v>
      </c>
      <c r="M7" s="26">
        <f t="shared" si="2"/>
        <v>66.150000000000006</v>
      </c>
      <c r="N7" s="26">
        <f t="shared" si="3"/>
        <v>2</v>
      </c>
      <c r="O7" s="9">
        <f t="shared" si="4"/>
        <v>3.023431594860166E-2</v>
      </c>
      <c r="P7" s="10">
        <f t="shared" si="5"/>
        <v>61</v>
      </c>
      <c r="Q7" s="20">
        <f t="shared" si="6"/>
        <v>61</v>
      </c>
      <c r="R7" s="20">
        <f t="shared" si="7"/>
        <v>6100</v>
      </c>
    </row>
    <row r="8" spans="1:18" s="22" customFormat="1" ht="15" x14ac:dyDescent="0.2">
      <c r="A8" s="27">
        <v>4</v>
      </c>
      <c r="B8" s="27"/>
      <c r="C8" s="27" t="s">
        <v>41</v>
      </c>
      <c r="D8" s="47" t="s">
        <v>35</v>
      </c>
      <c r="E8" s="27" t="s">
        <v>31</v>
      </c>
      <c r="F8" s="48">
        <v>10</v>
      </c>
      <c r="G8" s="20">
        <v>4799</v>
      </c>
      <c r="H8" s="20">
        <v>4860</v>
      </c>
      <c r="I8" s="20">
        <v>4930</v>
      </c>
      <c r="J8" s="26">
        <f t="shared" ref="J8:J9" si="8">MIN(G8:I8)</f>
        <v>4799</v>
      </c>
      <c r="K8" s="26">
        <f t="shared" ref="K8:K9" si="9">J8*(1+L8)</f>
        <v>5038.95</v>
      </c>
      <c r="L8" s="21">
        <v>0.05</v>
      </c>
      <c r="M8" s="26">
        <f t="shared" ref="M8:M9" si="10">AVERAGE(G8:I8)*(1+L8)</f>
        <v>5106.1500000000005</v>
      </c>
      <c r="N8" s="26">
        <f t="shared" ref="N8:N9" si="11">STDEV(G8:I8)</f>
        <v>65.551506466289538</v>
      </c>
      <c r="O8" s="9">
        <f t="shared" ref="O8:O9" si="12">N8/M8</f>
        <v>1.2837755738920622E-2</v>
      </c>
      <c r="P8" s="10">
        <f t="shared" ref="P8:P9" si="13">MIN(G8,H8,I8)</f>
        <v>4799</v>
      </c>
      <c r="Q8" s="20">
        <f>P8</f>
        <v>4799</v>
      </c>
      <c r="R8" s="20">
        <f>Q8*F8</f>
        <v>47990</v>
      </c>
    </row>
    <row r="9" spans="1:18" s="22" customFormat="1" ht="15" x14ac:dyDescent="0.2">
      <c r="A9" s="27">
        <v>5</v>
      </c>
      <c r="B9" s="27"/>
      <c r="C9" s="27" t="s">
        <v>41</v>
      </c>
      <c r="D9" s="47" t="s">
        <v>36</v>
      </c>
      <c r="E9" s="27" t="s">
        <v>31</v>
      </c>
      <c r="F9" s="49" t="s">
        <v>37</v>
      </c>
      <c r="G9" s="20">
        <v>183</v>
      </c>
      <c r="H9" s="20">
        <v>195</v>
      </c>
      <c r="I9" s="20">
        <v>210</v>
      </c>
      <c r="J9" s="26">
        <f t="shared" si="8"/>
        <v>183</v>
      </c>
      <c r="K9" s="26">
        <f t="shared" si="9"/>
        <v>192.15</v>
      </c>
      <c r="L9" s="21">
        <v>0.05</v>
      </c>
      <c r="M9" s="26">
        <f t="shared" si="10"/>
        <v>205.8</v>
      </c>
      <c r="N9" s="26">
        <f t="shared" si="11"/>
        <v>13.527749258468683</v>
      </c>
      <c r="O9" s="9">
        <f t="shared" si="12"/>
        <v>6.5732503685464932E-2</v>
      </c>
      <c r="P9" s="10">
        <f t="shared" si="13"/>
        <v>183</v>
      </c>
      <c r="Q9" s="20">
        <f t="shared" ref="Q9" si="14">P9</f>
        <v>183</v>
      </c>
      <c r="R9" s="20">
        <f t="shared" ref="R9" si="15">Q9*F9</f>
        <v>9150</v>
      </c>
    </row>
    <row r="10" spans="1:18" s="6" customFormat="1" ht="15" x14ac:dyDescent="0.2">
      <c r="A10" s="13"/>
      <c r="B10" s="13"/>
      <c r="C10" s="13"/>
      <c r="D10" s="13"/>
      <c r="E10" s="13"/>
      <c r="F10" s="14" t="s">
        <v>18</v>
      </c>
      <c r="G10" s="17"/>
      <c r="H10" s="17"/>
      <c r="I10" s="17"/>
      <c r="J10" s="18"/>
      <c r="K10" s="18"/>
      <c r="L10" s="16"/>
      <c r="M10" s="15"/>
      <c r="N10" s="39" t="s">
        <v>24</v>
      </c>
      <c r="O10" s="39"/>
      <c r="P10" s="39"/>
      <c r="Q10" s="39"/>
      <c r="R10" s="19">
        <f>SUM(R5:R9)</f>
        <v>159010</v>
      </c>
    </row>
    <row r="11" spans="1:18" ht="37.5" customHeight="1" x14ac:dyDescent="0.2">
      <c r="A11" s="42" t="s">
        <v>42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11"/>
      <c r="Q11" s="11"/>
      <c r="R11" s="12"/>
    </row>
    <row r="12" spans="1:18" ht="82.5" customHeight="1" x14ac:dyDescent="0.2">
      <c r="A12" s="41" t="s">
        <v>25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11"/>
      <c r="Q12" s="11"/>
    </row>
    <row r="13" spans="1:18" ht="48" customHeight="1" x14ac:dyDescent="0.2">
      <c r="A13" s="43" t="s">
        <v>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8" ht="31.5" x14ac:dyDescent="0.2">
      <c r="D14" s="1" t="s">
        <v>2</v>
      </c>
      <c r="E14" s="4" t="s">
        <v>1</v>
      </c>
      <c r="F14" s="40" t="s">
        <v>3</v>
      </c>
      <c r="G14" s="40"/>
    </row>
    <row r="15" spans="1:18" x14ac:dyDescent="0.2">
      <c r="E15" s="4" t="s">
        <v>4</v>
      </c>
      <c r="F15" s="40" t="s">
        <v>5</v>
      </c>
      <c r="G15" s="40"/>
    </row>
    <row r="16" spans="1:18" x14ac:dyDescent="0.2">
      <c r="J16" s="1"/>
      <c r="K16" s="1"/>
      <c r="L16" s="1"/>
      <c r="M16" s="1"/>
    </row>
    <row r="18" spans="1:15" x14ac:dyDescent="0.2">
      <c r="A18" s="46"/>
      <c r="B18" s="46"/>
      <c r="C18" s="25"/>
      <c r="D18" s="44"/>
      <c r="E18" s="44"/>
      <c r="F18" s="44"/>
    </row>
    <row r="19" spans="1:15" x14ac:dyDescent="0.2">
      <c r="A19" s="2"/>
      <c r="B19" s="2"/>
      <c r="C19" s="2"/>
      <c r="D19" s="2"/>
      <c r="E19" s="5"/>
    </row>
    <row r="20" spans="1:15" x14ac:dyDescent="0.2">
      <c r="A20" s="40"/>
      <c r="B20" s="40"/>
      <c r="C20" s="24"/>
      <c r="D20" s="45"/>
      <c r="E20" s="45"/>
      <c r="F20" s="45"/>
      <c r="G20" s="45"/>
    </row>
    <row r="21" spans="1:15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</sheetData>
  <sheetProtection selectLockedCells="1" selectUnlockedCells="1"/>
  <mergeCells count="28">
    <mergeCell ref="A20:B20"/>
    <mergeCell ref="A12:O12"/>
    <mergeCell ref="M3:M4"/>
    <mergeCell ref="N3:N4"/>
    <mergeCell ref="A21:O21"/>
    <mergeCell ref="A11:O11"/>
    <mergeCell ref="A13:O13"/>
    <mergeCell ref="D18:F18"/>
    <mergeCell ref="D20:G20"/>
    <mergeCell ref="F14:G14"/>
    <mergeCell ref="A18:B18"/>
    <mergeCell ref="E3:E4"/>
    <mergeCell ref="F3:F4"/>
    <mergeCell ref="G3:I3"/>
    <mergeCell ref="J3:J4"/>
    <mergeCell ref="Q3:Q4"/>
    <mergeCell ref="P3:P4"/>
    <mergeCell ref="R3:R4"/>
    <mergeCell ref="N10:Q10"/>
    <mergeCell ref="F15:G15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2026-08-26T09:51:10Z</dcterms:modified>
</cp:coreProperties>
</file>