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480" windowWidth="16605" windowHeight="9435"/>
  </bookViews>
  <sheets>
    <sheet name="Прочие" sheetId="9" r:id="rId1"/>
  </sheets>
  <definedNames>
    <definedName name="_xlnm._FilterDatabase" localSheetId="0" hidden="1">Прочие!$A$9:$XK$91</definedName>
    <definedName name="_xlnm.Print_Area" localSheetId="0">Прочие!$A$1:$XK$113</definedName>
  </definedNames>
  <calcPr calcId="124519"/>
</workbook>
</file>

<file path=xl/calcChain.xml><?xml version="1.0" encoding="utf-8"?>
<calcChain xmlns="http://schemas.openxmlformats.org/spreadsheetml/2006/main">
  <c r="K11" i="9"/>
  <c r="L11" s="1"/>
  <c r="M11" s="1"/>
  <c r="N11" s="1"/>
  <c r="K12"/>
  <c r="L12" s="1"/>
  <c r="M12" s="1"/>
  <c r="N12" s="1"/>
  <c r="K13"/>
  <c r="L13" s="1"/>
  <c r="M13" s="1"/>
  <c r="N13" s="1"/>
  <c r="K14"/>
  <c r="L14" s="1"/>
  <c r="M14" s="1"/>
  <c r="N14" s="1"/>
  <c r="K15"/>
  <c r="L15" s="1"/>
  <c r="M15" s="1"/>
  <c r="N15" s="1"/>
  <c r="K16"/>
  <c r="L16" s="1"/>
  <c r="M16" s="1"/>
  <c r="N16" s="1"/>
  <c r="H11"/>
  <c r="I11" s="1"/>
  <c r="J11" s="1"/>
  <c r="H12"/>
  <c r="I12" s="1"/>
  <c r="J12" s="1"/>
  <c r="H13"/>
  <c r="I13" s="1"/>
  <c r="J13" s="1"/>
  <c r="H14"/>
  <c r="I14" s="1"/>
  <c r="J14" s="1"/>
  <c r="H15"/>
  <c r="I15" s="1"/>
  <c r="J15" s="1"/>
  <c r="H16"/>
  <c r="I16" s="1"/>
  <c r="J16" s="1"/>
  <c r="K10"/>
  <c r="L10" s="1"/>
  <c r="M10" s="1"/>
  <c r="N10" s="1"/>
  <c r="H10"/>
  <c r="I10" s="1"/>
  <c r="J10" s="1"/>
  <c r="N29" l="1"/>
  <c r="J30" s="1"/>
</calcChain>
</file>

<file path=xl/sharedStrings.xml><?xml version="1.0" encoding="utf-8"?>
<sst xmlns="http://schemas.openxmlformats.org/spreadsheetml/2006/main" count="36" uniqueCount="32">
  <si>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</si>
  <si>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</si>
  <si>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</si>
  <si>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</si>
  <si>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</si>
  <si>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</si>
  <si>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</si>
  <si>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</si>
  <si>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</si>
  <si>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</si>
  <si>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</si>
  <si>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</si>
  <si>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</si>
  <si>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</si>
  <si>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</si>
  <si>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</si>
  <si>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Поставщик 1</t>
  </si>
  <si>
    <t>Поставщик 2</t>
  </si>
  <si>
    <t>Поставщик 3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</si>
  <si>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</si>
  <si>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К</t>
    </r>
    <r>
      <rPr>
        <sz val="13"/>
        <color indexed="8"/>
        <rFont val="Times New Roman"/>
        <family val="1"/>
        <charset val="204"/>
      </rPr>
      <t xml:space="preserve">оэффициент вариации не превышает 33,00 %, поэтому совокупность значений, используемых в расчете принимается однородной. В соответствии с ч.5 ст.22 Закона 44-ФЗ, в целях применения метода сопостовамых рыночных цен (анализа рынка) использовалась информация о цена товара  коммерческих предложений поставщиков. Учитывая разъяснения Министерства экономразвития РФ (письмо от 26.10.2015 № ОГ-Д28-13651) при закупке товаров. работ, услуг у единственго поставщика (подрядчика, исполнителя) заказчик осущетсвляет такую закупку по наименьшей цене контракта. </t>
    </r>
  </si>
  <si>
    <t>кг</t>
  </si>
  <si>
    <t xml:space="preserve">Расчет произвел инициатор закупки                                                                                                           Бабаев Д.Г.                                                                                                                                                    </t>
  </si>
  <si>
    <t>Мясо кур (тушка)</t>
  </si>
  <si>
    <t>Картофель свежий</t>
  </si>
  <si>
    <t>л</t>
  </si>
  <si>
    <t>Мясо свинины бескостное</t>
  </si>
  <si>
    <t>Лук репчатый</t>
  </si>
  <si>
    <t>Рис</t>
  </si>
  <si>
    <t>Яйцо куриное</t>
  </si>
  <si>
    <t>шт</t>
  </si>
  <si>
    <t xml:space="preserve">Масло подсолнечное 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</si>
</sst>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2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69">
    <xf numFmtId="0" fontId="0" fillId="0" borderId="0" xfId="0"/>
    <xf numFmtId="0" fontId="4" fillId="2" borderId="0" xfId="3" applyFont="1" applyFill="1"/>
    <xf numFmtId="0" fontId="5" fillId="2" borderId="1" xfId="3" applyFont="1" applyFill="1" applyBorder="1" applyAlignment="1">
      <alignment horizontal="center" vertical="top" wrapText="1"/>
    </xf>
    <xf numFmtId="0" fontId="4" fillId="2" borderId="0" xfId="3" applyFont="1" applyFill="1" applyBorder="1"/>
    <xf numFmtId="0" fontId="4" fillId="2" borderId="1" xfId="3" applyFont="1" applyFill="1" applyBorder="1"/>
    <xf numFmtId="2" fontId="10" fillId="2" borderId="1" xfId="3" applyNumberFormat="1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2" fontId="9" fillId="2" borderId="3" xfId="3" applyNumberFormat="1" applyFont="1" applyFill="1" applyBorder="1" applyAlignment="1">
      <alignment vertical="center"/>
    </xf>
    <xf numFmtId="2" fontId="9" fillId="2" borderId="0" xfId="3" applyNumberFormat="1" applyFont="1" applyFill="1" applyAlignment="1">
      <alignment vertical="center"/>
    </xf>
    <xf numFmtId="0" fontId="3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5" fillId="2" borderId="0" xfId="3" applyFont="1" applyFill="1" applyAlignment="1">
      <alignment horizont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top" wrapText="1"/>
    </xf>
    <xf numFmtId="0" fontId="13" fillId="2" borderId="0" xfId="1" applyFont="1" applyFill="1"/>
    <xf numFmtId="0" fontId="13" fillId="2" borderId="0" xfId="3" applyFont="1" applyFill="1"/>
    <xf numFmtId="0" fontId="14" fillId="2" borderId="0" xfId="1" applyFont="1" applyFill="1"/>
    <xf numFmtId="0" fontId="15" fillId="2" borderId="0" xfId="3" applyFont="1" applyFill="1"/>
    <xf numFmtId="0" fontId="16" fillId="2" borderId="0" xfId="1" applyFont="1" applyFill="1"/>
    <xf numFmtId="0" fontId="7" fillId="2" borderId="1" xfId="3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0" xfId="0" applyFont="1"/>
    <xf numFmtId="164" fontId="17" fillId="2" borderId="1" xfId="3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2" fontId="17" fillId="2" borderId="1" xfId="3" applyNumberFormat="1" applyFont="1" applyFill="1" applyBorder="1" applyAlignment="1">
      <alignment horizontal="center" vertical="center" wrapText="1"/>
    </xf>
    <xf numFmtId="165" fontId="17" fillId="2" borderId="1" xfId="3" applyNumberFormat="1" applyFont="1" applyFill="1" applyBorder="1" applyAlignment="1">
      <alignment horizontal="center" vertical="center" wrapText="1"/>
    </xf>
    <xf numFmtId="2" fontId="17" fillId="2" borderId="1" xfId="3" applyNumberFormat="1" applyFont="1" applyFill="1" applyBorder="1"/>
    <xf numFmtId="49" fontId="19" fillId="2" borderId="1" xfId="4" applyNumberFormat="1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49" fontId="19" fillId="2" borderId="5" xfId="4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17" fillId="2" borderId="1" xfId="3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left" vertical="top" wrapText="1"/>
    </xf>
    <xf numFmtId="0" fontId="8" fillId="2" borderId="0" xfId="3" applyFont="1" applyFill="1" applyAlignment="1">
      <alignment horizontal="left" wrapText="1"/>
    </xf>
    <xf numFmtId="0" fontId="6" fillId="2" borderId="1" xfId="3" applyFont="1" applyFill="1" applyBorder="1" applyAlignment="1">
      <alignment horizontal="center" vertical="top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right"/>
    </xf>
    <xf numFmtId="0" fontId="13" fillId="2" borderId="0" xfId="3" applyFont="1" applyFill="1" applyAlignment="1">
      <alignment horizontal="left" wrapText="1"/>
    </xf>
    <xf numFmtId="0" fontId="13" fillId="2" borderId="0" xfId="3" applyFont="1" applyFill="1" applyAlignment="1">
      <alignment horizontal="right"/>
    </xf>
    <xf numFmtId="2" fontId="6" fillId="2" borderId="1" xfId="3" applyNumberFormat="1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7" fillId="2" borderId="0" xfId="3" applyFont="1" applyFill="1" applyAlignment="1">
      <alignment horizontal="left" wrapText="1"/>
    </xf>
    <xf numFmtId="0" fontId="4" fillId="2" borderId="0" xfId="3" applyFont="1" applyFill="1" applyAlignment="1">
      <alignment horizontal="left" wrapText="1"/>
    </xf>
    <xf numFmtId="0" fontId="2" fillId="2" borderId="0" xfId="3" applyFont="1" applyFill="1" applyAlignment="1">
      <alignment horizontal="left" wrapText="1"/>
    </xf>
    <xf numFmtId="0" fontId="8" fillId="2" borderId="3" xfId="3" applyFont="1" applyFill="1" applyBorder="1" applyAlignment="1">
      <alignment horizontal="right" vertical="center"/>
    </xf>
    <xf numFmtId="0" fontId="8" fillId="2" borderId="11" xfId="3" applyFont="1" applyFill="1" applyBorder="1" applyAlignment="1">
      <alignment horizontal="right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7" xfId="3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20" fillId="0" borderId="0" xfId="0" applyFont="1" applyAlignment="1">
      <alignment horizontal="center" vertical="top" wrapText="1"/>
    </xf>
    <xf numFmtId="0" fontId="6" fillId="2" borderId="6" xfId="3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Мониторинг Яйцо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7</xdr:row>
      <xdr:rowOff>952500</xdr:rowOff>
    </xdr:from>
    <xdr:to>
      <xdr:col>10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2150" y="2190750"/>
          <a:ext cx="16097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7</xdr:row>
      <xdr:rowOff>619125</xdr:rowOff>
    </xdr:from>
    <xdr:to>
      <xdr:col>8</xdr:col>
      <xdr:colOff>1019175</xdr:colOff>
      <xdr:row>8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3631406"/>
          <a:ext cx="10001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1225550</xdr:colOff>
      <xdr:row>7</xdr:row>
      <xdr:rowOff>3556000</xdr:rowOff>
    </xdr:from>
    <xdr:to>
      <xdr:col>10</xdr:col>
      <xdr:colOff>1327150</xdr:colOff>
      <xdr:row>7</xdr:row>
      <xdr:rowOff>3917950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74150" y="48006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88900</xdr:colOff>
      <xdr:row>7</xdr:row>
      <xdr:rowOff>2784475</xdr:rowOff>
    </xdr:from>
    <xdr:to>
      <xdr:col>10</xdr:col>
      <xdr:colOff>241300</xdr:colOff>
      <xdr:row>7</xdr:row>
      <xdr:rowOff>3013075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45600" y="4029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K98"/>
  <sheetViews>
    <sheetView tabSelected="1" view="pageBreakPreview" topLeftCell="A12" zoomScale="80" zoomScaleSheetLayoutView="80" zoomScalePageLayoutView="84" workbookViewId="0">
      <selection activeCell="K33" sqref="K33"/>
    </sheetView>
  </sheetViews>
  <sheetFormatPr defaultColWidth="9.140625" defaultRowHeight="12.75"/>
  <cols>
    <col min="1" max="1" width="4.42578125" style="1" customWidth="1"/>
    <col min="2" max="2" width="21.28515625" style="1" customWidth="1"/>
    <col min="3" max="3" width="9.140625" style="1"/>
    <col min="4" max="4" width="8.7109375" style="1" customWidth="1"/>
    <col min="5" max="5" width="15.42578125" style="1" customWidth="1"/>
    <col min="6" max="6" width="12.85546875" style="1" customWidth="1"/>
    <col min="7" max="7" width="15" style="1" customWidth="1"/>
    <col min="8" max="8" width="19" style="1" customWidth="1"/>
    <col min="9" max="9" width="15.7109375" style="1" customWidth="1"/>
    <col min="10" max="10" width="23.7109375" style="1" customWidth="1"/>
    <col min="11" max="11" width="16.42578125" style="1" customWidth="1"/>
    <col min="12" max="12" width="16" style="1" customWidth="1"/>
    <col min="13" max="13" width="13.85546875" style="1" customWidth="1"/>
    <col min="14" max="14" width="16.5703125" style="1" customWidth="1"/>
    <col min="15" max="15" width="9.140625" style="1" hidden="1" customWidth="1"/>
    <col min="16" max="16" width="9.5703125" style="1" hidden="1" customWidth="1"/>
    <col min="17" max="20" width="9.140625" style="1" hidden="1" customWidth="1"/>
    <col min="21" max="24" width="0" style="1" hidden="1" customWidth="1"/>
    <col min="25" max="38" width="9.140625" style="1"/>
    <col min="39" max="39" width="3.140625" style="1" customWidth="1"/>
    <col min="40" max="40" width="44.5703125" style="1" customWidth="1"/>
    <col min="41" max="41" width="34.5703125" style="1" customWidth="1"/>
    <col min="42" max="42" width="12.140625" style="1" customWidth="1"/>
    <col min="43" max="43" width="8.5703125" style="1" customWidth="1"/>
    <col min="44" max="44" width="22.5703125" style="1" customWidth="1"/>
    <col min="45" max="45" width="17.5703125" style="1" customWidth="1"/>
    <col min="46" max="46" width="18.5703125" style="1" customWidth="1"/>
    <col min="47" max="47" width="19.85546875" style="1" customWidth="1"/>
    <col min="48" max="48" width="18.5703125" style="1" customWidth="1"/>
    <col min="49" max="49" width="30.140625" style="1" customWidth="1"/>
    <col min="50" max="50" width="40.42578125" style="1" customWidth="1"/>
    <col min="51" max="51" width="23.5703125" style="1" customWidth="1"/>
    <col min="52" max="52" width="21.42578125" style="1" customWidth="1"/>
    <col min="53" max="53" width="23.85546875" style="1" customWidth="1"/>
    <col min="54" max="55" width="0" style="1" hidden="1" customWidth="1"/>
    <col min="56" max="16384" width="9.140625" style="1"/>
  </cols>
  <sheetData>
    <row r="1" spans="1:635" ht="17.25" hidden="1" customHeight="1">
      <c r="K1" s="65"/>
      <c r="L1" s="66"/>
      <c r="M1" s="66"/>
      <c r="N1" s="66"/>
      <c r="O1" s="12"/>
      <c r="P1" s="12"/>
    </row>
    <row r="2" spans="1:635" ht="19.5" hidden="1" customHeight="1">
      <c r="K2" s="67"/>
      <c r="L2" s="66"/>
      <c r="M2" s="66"/>
      <c r="N2" s="66"/>
      <c r="O2" s="12"/>
      <c r="P2" s="12"/>
    </row>
    <row r="3" spans="1:635" ht="19.5" hidden="1" customHeight="1">
      <c r="K3" s="21"/>
      <c r="L3" s="22"/>
      <c r="M3" s="22"/>
      <c r="N3" s="22"/>
      <c r="O3" s="12"/>
      <c r="P3" s="12"/>
    </row>
    <row r="4" spans="1:635" ht="19.5" hidden="1" customHeight="1" thickBot="1">
      <c r="K4" s="63"/>
      <c r="L4" s="63"/>
      <c r="M4" s="63"/>
      <c r="N4" s="63"/>
      <c r="O4" s="12"/>
      <c r="P4" s="12"/>
    </row>
    <row r="5" spans="1:635" ht="19.5" hidden="1" customHeight="1">
      <c r="K5" s="64"/>
      <c r="L5" s="64"/>
      <c r="M5" s="64"/>
      <c r="N5" s="64"/>
      <c r="O5" s="12"/>
      <c r="P5" s="12"/>
    </row>
    <row r="6" spans="1:635" ht="31.5" customHeight="1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635" ht="39" customHeight="1">
      <c r="A7" s="55" t="s">
        <v>1</v>
      </c>
      <c r="B7" s="57" t="s">
        <v>0</v>
      </c>
      <c r="C7" s="58" t="s">
        <v>3</v>
      </c>
      <c r="D7" s="58" t="s">
        <v>2</v>
      </c>
      <c r="E7" s="60" t="s">
        <v>4</v>
      </c>
      <c r="F7" s="61"/>
      <c r="G7" s="62"/>
      <c r="H7" s="48" t="s">
        <v>5</v>
      </c>
      <c r="I7" s="48"/>
      <c r="J7" s="48"/>
      <c r="K7" s="49" t="s">
        <v>6</v>
      </c>
      <c r="L7" s="49"/>
      <c r="M7" s="49"/>
      <c r="N7" s="49"/>
    </row>
    <row r="8" spans="1:635" ht="81.75" customHeight="1">
      <c r="A8" s="56"/>
      <c r="B8" s="58"/>
      <c r="C8" s="59"/>
      <c r="D8" s="59"/>
      <c r="E8" s="28" t="s">
        <v>16</v>
      </c>
      <c r="F8" s="28" t="s">
        <v>17</v>
      </c>
      <c r="G8" s="28" t="s">
        <v>18</v>
      </c>
      <c r="H8" s="35" t="s">
        <v>7</v>
      </c>
      <c r="I8" s="35" t="s">
        <v>8</v>
      </c>
      <c r="J8" s="38" t="s">
        <v>19</v>
      </c>
      <c r="K8" s="36" t="s">
        <v>9</v>
      </c>
      <c r="L8" s="35" t="s">
        <v>10</v>
      </c>
      <c r="M8" s="35" t="s">
        <v>11</v>
      </c>
      <c r="N8" s="35" t="s">
        <v>12</v>
      </c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</row>
    <row r="9" spans="1:635" ht="24" customHeight="1">
      <c r="A9" s="13"/>
      <c r="B9" s="29"/>
      <c r="C9" s="30"/>
      <c r="D9" s="30"/>
      <c r="E9" s="31"/>
      <c r="F9" s="31"/>
      <c r="G9" s="31"/>
      <c r="H9" s="14"/>
      <c r="I9" s="14"/>
      <c r="J9" s="14"/>
      <c r="K9" s="10"/>
      <c r="L9" s="2"/>
      <c r="M9" s="2"/>
      <c r="N9" s="2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</row>
    <row r="10" spans="1:635" ht="52.5" customHeight="1">
      <c r="A10" s="20">
        <v>1</v>
      </c>
      <c r="B10" s="41" t="s">
        <v>26</v>
      </c>
      <c r="C10" s="32" t="s">
        <v>21</v>
      </c>
      <c r="D10" s="32">
        <v>150</v>
      </c>
      <c r="E10" s="33">
        <v>540</v>
      </c>
      <c r="F10" s="33">
        <v>570</v>
      </c>
      <c r="G10" s="33">
        <v>538</v>
      </c>
      <c r="H10" s="23">
        <f t="shared" ref="H10:H16" si="0">AVERAGE(E10:G10)</f>
        <v>549.33333333333337</v>
      </c>
      <c r="I10" s="24">
        <f t="shared" ref="I10:I16" si="1">SQRT(((SUM((POWER(G10-H10,2)),(POWER(F10-H10,2)),(POWER(E10-H10,2)))/(COLUMNS(E10:G10)-1))))</f>
        <v>17.925772879665004</v>
      </c>
      <c r="J10" s="24">
        <f t="shared" ref="J10:J16" si="2">I10/H10*100</f>
        <v>3.2631868106186293</v>
      </c>
      <c r="K10" s="25">
        <f t="shared" ref="K10:K16" si="3">((D10/3)*(SUM(E10:G10)))</f>
        <v>82400</v>
      </c>
      <c r="L10" s="26">
        <f t="shared" ref="L10:L16" si="4">K10/D10</f>
        <v>549.33333333333337</v>
      </c>
      <c r="M10" s="25">
        <f t="shared" ref="M10:M16" si="5">ROUNDDOWN(L10,2)</f>
        <v>549.33000000000004</v>
      </c>
      <c r="N10" s="25">
        <f t="shared" ref="N10:N16" si="6">M10*D10</f>
        <v>82399.5</v>
      </c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</row>
    <row r="11" spans="1:635" ht="45" customHeight="1">
      <c r="A11" s="20">
        <v>2</v>
      </c>
      <c r="B11" s="41" t="s">
        <v>23</v>
      </c>
      <c r="C11" s="32" t="s">
        <v>21</v>
      </c>
      <c r="D11" s="32">
        <v>150</v>
      </c>
      <c r="E11" s="33">
        <v>295</v>
      </c>
      <c r="F11" s="33">
        <v>310</v>
      </c>
      <c r="G11" s="33">
        <v>290</v>
      </c>
      <c r="H11" s="23">
        <f t="shared" si="0"/>
        <v>298.33333333333331</v>
      </c>
      <c r="I11" s="24">
        <f t="shared" si="1"/>
        <v>10.408329997330663</v>
      </c>
      <c r="J11" s="24">
        <f t="shared" si="2"/>
        <v>3.4888256974292728</v>
      </c>
      <c r="K11" s="25">
        <f t="shared" si="3"/>
        <v>44750</v>
      </c>
      <c r="L11" s="26">
        <f t="shared" si="4"/>
        <v>298.33333333333331</v>
      </c>
      <c r="M11" s="25">
        <f t="shared" si="5"/>
        <v>298.33</v>
      </c>
      <c r="N11" s="25">
        <f t="shared" si="6"/>
        <v>44749.5</v>
      </c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</row>
    <row r="12" spans="1:635" ht="53.25" customHeight="1">
      <c r="A12" s="20">
        <v>3</v>
      </c>
      <c r="B12" s="41" t="s">
        <v>24</v>
      </c>
      <c r="C12" s="32" t="s">
        <v>21</v>
      </c>
      <c r="D12" s="32">
        <v>270</v>
      </c>
      <c r="E12" s="33">
        <v>70</v>
      </c>
      <c r="F12" s="33">
        <v>71</v>
      </c>
      <c r="G12" s="33">
        <v>70</v>
      </c>
      <c r="H12" s="23">
        <f t="shared" si="0"/>
        <v>70.333333333333329</v>
      </c>
      <c r="I12" s="24">
        <f t="shared" si="1"/>
        <v>0.57735026918962573</v>
      </c>
      <c r="J12" s="24">
        <f t="shared" si="2"/>
        <v>0.8208771599852499</v>
      </c>
      <c r="K12" s="25">
        <f t="shared" si="3"/>
        <v>18990</v>
      </c>
      <c r="L12" s="26">
        <f t="shared" si="4"/>
        <v>70.333333333333329</v>
      </c>
      <c r="M12" s="25">
        <f t="shared" si="5"/>
        <v>70.33</v>
      </c>
      <c r="N12" s="25">
        <f t="shared" si="6"/>
        <v>18989.099999999999</v>
      </c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</row>
    <row r="13" spans="1:635" ht="75.75" customHeight="1">
      <c r="A13" s="39">
        <v>4</v>
      </c>
      <c r="B13" s="41" t="s">
        <v>27</v>
      </c>
      <c r="C13" s="32" t="s">
        <v>21</v>
      </c>
      <c r="D13" s="32">
        <v>60</v>
      </c>
      <c r="E13" s="33">
        <v>70</v>
      </c>
      <c r="F13" s="33">
        <v>71</v>
      </c>
      <c r="G13" s="33">
        <v>70</v>
      </c>
      <c r="H13" s="23">
        <f t="shared" si="0"/>
        <v>70.333333333333329</v>
      </c>
      <c r="I13" s="24">
        <f t="shared" si="1"/>
        <v>0.57735026918962573</v>
      </c>
      <c r="J13" s="24">
        <f t="shared" si="2"/>
        <v>0.8208771599852499</v>
      </c>
      <c r="K13" s="25">
        <f t="shared" si="3"/>
        <v>4220</v>
      </c>
      <c r="L13" s="26">
        <f t="shared" si="4"/>
        <v>70.333333333333329</v>
      </c>
      <c r="M13" s="25">
        <f t="shared" si="5"/>
        <v>70.33</v>
      </c>
      <c r="N13" s="25">
        <f t="shared" si="6"/>
        <v>4219.8</v>
      </c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</row>
    <row r="14" spans="1:635" ht="75.75" customHeight="1">
      <c r="A14" s="44">
        <v>5</v>
      </c>
      <c r="B14" s="41" t="s">
        <v>28</v>
      </c>
      <c r="C14" s="32" t="s">
        <v>21</v>
      </c>
      <c r="D14" s="32">
        <v>70</v>
      </c>
      <c r="E14" s="33">
        <v>96</v>
      </c>
      <c r="F14" s="33">
        <v>98</v>
      </c>
      <c r="G14" s="33">
        <v>96</v>
      </c>
      <c r="H14" s="23">
        <f t="shared" si="0"/>
        <v>96.666666666666671</v>
      </c>
      <c r="I14" s="24">
        <f t="shared" si="1"/>
        <v>1.1547005383792517</v>
      </c>
      <c r="J14" s="24">
        <f t="shared" si="2"/>
        <v>1.1945177983233639</v>
      </c>
      <c r="K14" s="25">
        <f t="shared" si="3"/>
        <v>6766.6666666666661</v>
      </c>
      <c r="L14" s="26">
        <f t="shared" si="4"/>
        <v>96.666666666666657</v>
      </c>
      <c r="M14" s="25">
        <f t="shared" si="5"/>
        <v>96.66</v>
      </c>
      <c r="N14" s="25">
        <f t="shared" si="6"/>
        <v>6766.2</v>
      </c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</row>
    <row r="15" spans="1:635" ht="57" customHeight="1">
      <c r="A15" s="39">
        <v>6</v>
      </c>
      <c r="B15" s="41" t="s">
        <v>31</v>
      </c>
      <c r="C15" s="32" t="s">
        <v>25</v>
      </c>
      <c r="D15" s="32">
        <v>15</v>
      </c>
      <c r="E15" s="33">
        <v>232</v>
      </c>
      <c r="F15" s="33">
        <v>245</v>
      </c>
      <c r="G15" s="33">
        <v>230</v>
      </c>
      <c r="H15" s="23">
        <f t="shared" si="0"/>
        <v>235.66666666666666</v>
      </c>
      <c r="I15" s="24">
        <f t="shared" si="1"/>
        <v>8.144527815247077</v>
      </c>
      <c r="J15" s="24">
        <f t="shared" si="2"/>
        <v>3.4559523968516594</v>
      </c>
      <c r="K15" s="25">
        <f t="shared" si="3"/>
        <v>3535</v>
      </c>
      <c r="L15" s="26">
        <f t="shared" si="4"/>
        <v>235.66666666666666</v>
      </c>
      <c r="M15" s="25">
        <f t="shared" si="5"/>
        <v>235.66</v>
      </c>
      <c r="N15" s="25">
        <f t="shared" si="6"/>
        <v>3534.9</v>
      </c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</row>
    <row r="16" spans="1:635" ht="43.5" customHeight="1">
      <c r="A16" s="39">
        <v>7</v>
      </c>
      <c r="B16" s="41" t="s">
        <v>29</v>
      </c>
      <c r="C16" s="32" t="s">
        <v>30</v>
      </c>
      <c r="D16" s="32">
        <v>3000</v>
      </c>
      <c r="E16" s="33">
        <v>14</v>
      </c>
      <c r="F16" s="33">
        <v>14</v>
      </c>
      <c r="G16" s="33">
        <v>12</v>
      </c>
      <c r="H16" s="23">
        <f t="shared" si="0"/>
        <v>13.333333333333334</v>
      </c>
      <c r="I16" s="24">
        <f t="shared" si="1"/>
        <v>1.1547005383792517</v>
      </c>
      <c r="J16" s="24">
        <f t="shared" si="2"/>
        <v>8.6602540378443873</v>
      </c>
      <c r="K16" s="25">
        <f t="shared" si="3"/>
        <v>40000</v>
      </c>
      <c r="L16" s="26">
        <f t="shared" si="4"/>
        <v>13.333333333333334</v>
      </c>
      <c r="M16" s="25">
        <f t="shared" si="5"/>
        <v>13.33</v>
      </c>
      <c r="N16" s="25">
        <f t="shared" si="6"/>
        <v>39990</v>
      </c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</row>
    <row r="17" spans="1:635" ht="36.75" hidden="1" customHeight="1">
      <c r="A17" s="39"/>
      <c r="B17" s="41"/>
      <c r="C17" s="32"/>
      <c r="D17" s="32"/>
      <c r="E17" s="33"/>
      <c r="F17" s="33"/>
      <c r="G17" s="33"/>
      <c r="H17" s="23"/>
      <c r="I17" s="24"/>
      <c r="J17" s="24"/>
      <c r="K17" s="25"/>
      <c r="L17" s="26"/>
      <c r="M17" s="25"/>
      <c r="N17" s="25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</row>
    <row r="18" spans="1:635" ht="70.5" hidden="1" customHeight="1">
      <c r="A18" s="39"/>
      <c r="B18" s="41"/>
      <c r="C18" s="32"/>
      <c r="D18" s="32"/>
      <c r="E18" s="33"/>
      <c r="F18" s="33"/>
      <c r="G18" s="33"/>
      <c r="H18" s="23"/>
      <c r="I18" s="24"/>
      <c r="J18" s="24"/>
      <c r="K18" s="25"/>
      <c r="L18" s="26"/>
      <c r="M18" s="25"/>
      <c r="N18" s="25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</row>
    <row r="19" spans="1:635" ht="77.25" hidden="1" customHeight="1">
      <c r="A19" s="39"/>
      <c r="B19" s="41"/>
      <c r="C19" s="32"/>
      <c r="D19" s="32"/>
      <c r="E19" s="33"/>
      <c r="F19" s="33"/>
      <c r="G19" s="33"/>
      <c r="H19" s="23"/>
      <c r="I19" s="24"/>
      <c r="J19" s="24"/>
      <c r="K19" s="25"/>
      <c r="L19" s="26"/>
      <c r="M19" s="25"/>
      <c r="N19" s="25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</row>
    <row r="20" spans="1:635" ht="38.25" hidden="1" customHeight="1">
      <c r="A20" s="39"/>
      <c r="B20" s="41"/>
      <c r="C20" s="32"/>
      <c r="D20" s="42"/>
      <c r="E20" s="33"/>
      <c r="F20" s="33"/>
      <c r="G20" s="33"/>
      <c r="H20" s="23"/>
      <c r="I20" s="24"/>
      <c r="J20" s="24"/>
      <c r="K20" s="25"/>
      <c r="L20" s="26"/>
      <c r="M20" s="25"/>
      <c r="N20" s="25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</row>
    <row r="21" spans="1:635" ht="39.75" hidden="1" customHeight="1">
      <c r="A21" s="39"/>
      <c r="B21" s="41"/>
      <c r="C21" s="32"/>
      <c r="D21" s="32"/>
      <c r="E21" s="33"/>
      <c r="F21" s="33"/>
      <c r="G21" s="33"/>
      <c r="H21" s="23"/>
      <c r="I21" s="24"/>
      <c r="J21" s="24"/>
      <c r="K21" s="25"/>
      <c r="L21" s="26"/>
      <c r="M21" s="25"/>
      <c r="N21" s="25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</row>
    <row r="22" spans="1:635" ht="60.75" hidden="1" customHeight="1">
      <c r="A22" s="39"/>
      <c r="B22" s="41"/>
      <c r="C22" s="32"/>
      <c r="D22" s="32"/>
      <c r="E22" s="33"/>
      <c r="F22" s="33"/>
      <c r="G22" s="33"/>
      <c r="H22" s="23"/>
      <c r="I22" s="24"/>
      <c r="J22" s="24"/>
      <c r="K22" s="25"/>
      <c r="L22" s="26"/>
      <c r="M22" s="25"/>
      <c r="N22" s="25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</row>
    <row r="23" spans="1:635" ht="45" hidden="1" customHeight="1">
      <c r="A23" s="39"/>
      <c r="B23" s="41"/>
      <c r="C23" s="32"/>
      <c r="D23" s="32"/>
      <c r="E23" s="33"/>
      <c r="F23" s="33"/>
      <c r="G23" s="33"/>
      <c r="H23" s="23"/>
      <c r="I23" s="24"/>
      <c r="J23" s="24"/>
      <c r="K23" s="25"/>
      <c r="L23" s="26"/>
      <c r="M23" s="25"/>
      <c r="N23" s="25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</row>
    <row r="24" spans="1:635" ht="58.5" hidden="1" customHeight="1">
      <c r="A24" s="39"/>
      <c r="B24" s="41"/>
      <c r="C24" s="32"/>
      <c r="D24" s="32"/>
      <c r="E24" s="33"/>
      <c r="F24" s="33"/>
      <c r="G24" s="33"/>
      <c r="H24" s="23"/>
      <c r="I24" s="24"/>
      <c r="J24" s="24"/>
      <c r="K24" s="25"/>
      <c r="L24" s="26"/>
      <c r="M24" s="25"/>
      <c r="N24" s="25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</row>
    <row r="25" spans="1:635" ht="0.75" hidden="1" customHeight="1">
      <c r="A25" s="39"/>
      <c r="B25" s="41"/>
      <c r="C25" s="32"/>
      <c r="D25" s="32"/>
      <c r="E25" s="33"/>
      <c r="F25" s="33"/>
      <c r="G25" s="33"/>
      <c r="H25" s="23"/>
      <c r="I25" s="24"/>
      <c r="J25" s="24"/>
      <c r="K25" s="25"/>
      <c r="L25" s="26"/>
      <c r="M25" s="25"/>
      <c r="N25" s="25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</row>
    <row r="26" spans="1:635" ht="62.25" hidden="1" customHeight="1">
      <c r="A26" s="39"/>
      <c r="B26" s="41"/>
      <c r="C26" s="32"/>
      <c r="D26" s="32"/>
      <c r="E26" s="33"/>
      <c r="F26" s="33"/>
      <c r="G26" s="43"/>
      <c r="H26" s="23"/>
      <c r="I26" s="24"/>
      <c r="J26" s="24"/>
      <c r="K26" s="25"/>
      <c r="L26" s="26"/>
      <c r="M26" s="25"/>
      <c r="N26" s="25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</row>
    <row r="27" spans="1:635" ht="63.75" hidden="1" customHeight="1">
      <c r="A27" s="39"/>
      <c r="B27" s="41"/>
      <c r="C27" s="32"/>
      <c r="D27" s="32"/>
      <c r="E27" s="33"/>
      <c r="F27" s="33"/>
      <c r="G27" s="33"/>
      <c r="H27" s="23"/>
      <c r="I27" s="24"/>
      <c r="J27" s="24"/>
      <c r="K27" s="25"/>
      <c r="L27" s="26"/>
      <c r="M27" s="25"/>
      <c r="N27" s="25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</row>
    <row r="28" spans="1:635" ht="43.5" hidden="1" customHeight="1">
      <c r="A28" s="40"/>
      <c r="B28" s="34"/>
      <c r="C28" s="32"/>
      <c r="D28" s="32"/>
      <c r="E28" s="33"/>
      <c r="F28" s="33"/>
      <c r="G28" s="33"/>
      <c r="H28" s="23"/>
      <c r="I28" s="24"/>
      <c r="J28" s="24"/>
      <c r="K28" s="25"/>
      <c r="L28" s="26"/>
      <c r="M28" s="25"/>
      <c r="N28" s="25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</row>
    <row r="29" spans="1:635" ht="18" customHeight="1">
      <c r="A29" s="4"/>
      <c r="B29" s="34"/>
      <c r="C29" s="32"/>
      <c r="D29" s="32"/>
      <c r="E29" s="33"/>
      <c r="F29" s="33"/>
      <c r="G29" s="33"/>
      <c r="H29" s="23"/>
      <c r="I29" s="24"/>
      <c r="J29" s="24"/>
      <c r="K29" s="25"/>
      <c r="L29" s="26"/>
      <c r="M29" s="25"/>
      <c r="N29" s="27">
        <f>SUM(N10:X28)</f>
        <v>200649</v>
      </c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</row>
    <row r="30" spans="1:635" ht="45.75" customHeight="1">
      <c r="A30" s="53" t="s">
        <v>13</v>
      </c>
      <c r="B30" s="53"/>
      <c r="C30" s="53"/>
      <c r="D30" s="53"/>
      <c r="E30" s="53"/>
      <c r="F30" s="53"/>
      <c r="G30" s="53"/>
      <c r="H30" s="53"/>
      <c r="I30" s="54"/>
      <c r="J30" s="5">
        <f>N29</f>
        <v>200649</v>
      </c>
      <c r="K30" s="6" t="s">
        <v>14</v>
      </c>
      <c r="L30" s="7"/>
      <c r="M30" s="7"/>
      <c r="N30" s="8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</row>
    <row r="31" spans="1:635" ht="27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</row>
    <row r="32" spans="1:635" ht="1.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</row>
    <row r="33" spans="1:635" ht="63.75" customHeight="1">
      <c r="A33" s="52" t="s">
        <v>20</v>
      </c>
      <c r="B33" s="51"/>
      <c r="C33" s="51"/>
      <c r="D33" s="51"/>
      <c r="E33" s="51"/>
      <c r="F33" s="51"/>
      <c r="G33" s="51"/>
      <c r="H33" s="51"/>
      <c r="I33" s="51"/>
      <c r="J33" s="51"/>
      <c r="K33" s="11"/>
      <c r="L33" s="11"/>
      <c r="M33" s="11"/>
      <c r="N33" s="11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</row>
    <row r="34" spans="1:635" ht="23.25" customHeight="1">
      <c r="A34" s="50" t="s">
        <v>22</v>
      </c>
      <c r="B34" s="51"/>
      <c r="C34" s="51"/>
      <c r="D34" s="51"/>
      <c r="E34" s="51"/>
      <c r="F34" s="51"/>
      <c r="G34" s="51"/>
      <c r="H34" s="51"/>
      <c r="I34" s="51"/>
      <c r="J34" s="51"/>
      <c r="K34" s="11"/>
      <c r="L34" s="11"/>
      <c r="M34" s="11"/>
      <c r="N34" s="11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</row>
    <row r="35" spans="1:635" ht="81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</row>
    <row r="36" spans="1:635" ht="45" customHeight="1">
      <c r="B36" s="46"/>
      <c r="C36" s="46"/>
      <c r="D36" s="46"/>
      <c r="E36" s="46"/>
      <c r="F36" s="46"/>
      <c r="G36" s="46"/>
      <c r="H36" s="46"/>
      <c r="I36" s="46"/>
      <c r="J36" s="46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</row>
    <row r="37" spans="1:635" ht="78.75" customHeight="1">
      <c r="B37" s="46"/>
      <c r="C37" s="46"/>
      <c r="D37" s="46"/>
      <c r="E37" s="46"/>
      <c r="F37" s="46"/>
      <c r="G37" s="46"/>
      <c r="H37" s="46"/>
      <c r="I37" s="46"/>
      <c r="J37" s="46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</row>
    <row r="38" spans="1:635" ht="66" customHeight="1">
      <c r="B38" s="46"/>
      <c r="C38" s="46"/>
      <c r="D38" s="46"/>
      <c r="E38" s="46"/>
      <c r="F38" s="46"/>
      <c r="G38" s="46"/>
      <c r="H38" s="46"/>
      <c r="I38" s="46"/>
      <c r="J38" s="46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</row>
    <row r="39" spans="1:635" ht="31.5" customHeight="1">
      <c r="B39" s="15"/>
      <c r="C39" s="16"/>
      <c r="D39" s="16"/>
      <c r="E39" s="47"/>
      <c r="F39" s="47"/>
      <c r="G39" s="47"/>
      <c r="H39" s="47"/>
      <c r="I39" s="16"/>
      <c r="J39" s="16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</row>
    <row r="40" spans="1:635" ht="27" customHeight="1">
      <c r="B40" s="17"/>
      <c r="C40" s="18"/>
      <c r="D40" s="18"/>
      <c r="E40" s="18"/>
      <c r="F40" s="18"/>
      <c r="G40" s="18"/>
      <c r="H40" s="18"/>
      <c r="I40" s="18"/>
      <c r="J40" s="18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</row>
    <row r="41" spans="1:635" ht="35.25" customHeight="1">
      <c r="B41" s="19"/>
      <c r="C41" s="18"/>
      <c r="D41" s="18"/>
      <c r="E41" s="18"/>
      <c r="F41" s="45"/>
      <c r="G41" s="45"/>
      <c r="H41" s="45"/>
      <c r="I41" s="18"/>
      <c r="J41" s="18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</row>
    <row r="42" spans="1:635" ht="14.25" customHeight="1">
      <c r="B42" s="17"/>
      <c r="C42" s="18"/>
      <c r="D42" s="18"/>
      <c r="E42" s="18"/>
      <c r="F42" s="18"/>
      <c r="G42" s="18"/>
      <c r="H42" s="18"/>
      <c r="I42" s="18"/>
      <c r="J42" s="18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</row>
    <row r="43" spans="1:635" ht="14.25" customHeight="1">
      <c r="B43" s="17"/>
      <c r="C43" s="18"/>
      <c r="D43" s="18"/>
      <c r="E43" s="18"/>
      <c r="F43" s="18"/>
      <c r="G43" s="18"/>
      <c r="H43" s="18"/>
      <c r="I43" s="18"/>
      <c r="J43" s="18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</row>
    <row r="44" spans="1:635" ht="87.75" customHeight="1">
      <c r="B44" s="18"/>
      <c r="C44" s="18"/>
      <c r="D44" s="18"/>
      <c r="E44" s="18"/>
      <c r="F44" s="45"/>
      <c r="G44" s="45"/>
      <c r="H44" s="45"/>
      <c r="I44" s="18"/>
      <c r="J44" s="18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</row>
    <row r="45" spans="1:635" ht="54" customHeight="1">
      <c r="B45" s="18"/>
      <c r="C45" s="18"/>
      <c r="D45" s="18"/>
      <c r="E45" s="18"/>
      <c r="F45" s="18"/>
      <c r="G45" s="18"/>
      <c r="H45" s="18"/>
      <c r="I45" s="18"/>
      <c r="J45" s="18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</row>
    <row r="46" spans="1:635" ht="27" customHeight="1">
      <c r="B46" s="18"/>
      <c r="C46" s="18"/>
      <c r="D46" s="18"/>
      <c r="E46" s="18"/>
      <c r="F46" s="18"/>
      <c r="G46" s="18"/>
      <c r="H46" s="18"/>
      <c r="I46" s="18"/>
      <c r="J46" s="18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</row>
    <row r="47" spans="1:635" ht="52.5" customHeight="1">
      <c r="B47" s="18"/>
      <c r="C47" s="18"/>
      <c r="D47" s="18"/>
      <c r="E47" s="18"/>
      <c r="F47" s="18"/>
      <c r="G47" s="18"/>
      <c r="H47" s="18"/>
      <c r="I47" s="18"/>
      <c r="J47" s="18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</row>
    <row r="48" spans="1:635" ht="54" customHeight="1">
      <c r="B48" s="18"/>
      <c r="C48" s="18"/>
      <c r="D48" s="18"/>
      <c r="E48" s="18"/>
      <c r="F48" s="45"/>
      <c r="G48" s="45"/>
      <c r="H48" s="45"/>
      <c r="I48" s="18"/>
      <c r="J48" s="18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</row>
    <row r="49" spans="263:635" ht="41.25" customHeight="1"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</row>
    <row r="50" spans="263:635" ht="36" customHeight="1"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</row>
    <row r="51" spans="263:635" ht="32.25" customHeight="1"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</row>
    <row r="52" spans="263:635" ht="36.75" customHeight="1"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</row>
    <row r="53" spans="263:635" ht="6.75" customHeight="1"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</row>
    <row r="54" spans="263:635" ht="6.75" hidden="1" customHeight="1"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</row>
    <row r="55" spans="263:635" ht="81" customHeight="1"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</row>
    <row r="56" spans="263:635" ht="51.75" customHeight="1"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</row>
    <row r="57" spans="263:635" ht="61.9" customHeight="1"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</row>
    <row r="58" spans="263:635" ht="31.5" customHeight="1"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</row>
    <row r="59" spans="263:635" ht="31.5" customHeight="1"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</row>
    <row r="60" spans="263:635" ht="46.5" customHeight="1"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</row>
    <row r="61" spans="263:635" ht="46.5" customHeight="1"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</row>
    <row r="62" spans="263:635" ht="46.5" customHeight="1"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</row>
    <row r="63" spans="263:635" ht="46.5" customHeight="1"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</row>
    <row r="64" spans="263:635" ht="46.5" customHeight="1"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</row>
    <row r="65" spans="263:635" ht="46.5" customHeight="1"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</row>
    <row r="66" spans="263:635" ht="42.75" customHeight="1"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</row>
    <row r="67" spans="263:635" ht="84.6" customHeight="1"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</row>
    <row r="68" spans="263:635" ht="65.45" customHeight="1"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</row>
    <row r="69" spans="263:635" ht="46.5" customHeight="1"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</row>
    <row r="70" spans="263:635" ht="68.45" customHeight="1"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</row>
    <row r="71" spans="263:635" ht="72.599999999999994" customHeight="1"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</row>
    <row r="72" spans="263:635" ht="46.5" customHeight="1"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</row>
    <row r="73" spans="263:635" ht="46.5" customHeight="1"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</row>
    <row r="74" spans="263:635" ht="69.599999999999994" customHeight="1"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</row>
    <row r="75" spans="263:635" ht="46.5" customHeight="1"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</row>
    <row r="76" spans="263:635" ht="46.5" customHeight="1"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</row>
    <row r="77" spans="263:635" ht="46.5" customHeight="1"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</row>
    <row r="78" spans="263:635" ht="76.900000000000006" customHeight="1"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</row>
    <row r="79" spans="263:635" ht="46.5" customHeight="1"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</row>
    <row r="80" spans="263:635" ht="90.6" customHeight="1"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</row>
    <row r="81" spans="15:635" ht="76.900000000000006" customHeight="1"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</row>
    <row r="82" spans="15:635" ht="64.150000000000006" customHeight="1"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</row>
    <row r="83" spans="15:635" ht="64.150000000000006" customHeight="1"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</row>
    <row r="84" spans="15:635" ht="64.150000000000006" customHeight="1"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</row>
    <row r="85" spans="15:635" ht="64.150000000000006" customHeight="1"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</row>
    <row r="86" spans="15:635" ht="64.150000000000006" customHeight="1"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</row>
    <row r="87" spans="15:635" ht="64.150000000000006" customHeight="1"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</row>
    <row r="88" spans="15:635" ht="64.150000000000006" customHeight="1"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</row>
    <row r="89" spans="15:635"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</row>
    <row r="90" spans="15:635" ht="15.75">
      <c r="O90" s="7"/>
      <c r="P90" s="9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</row>
    <row r="91" spans="15:635" ht="18.75" customHeight="1">
      <c r="O91" s="37"/>
      <c r="P91" s="37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</row>
    <row r="92" spans="15:635" ht="18.75" customHeight="1">
      <c r="O92" s="11"/>
      <c r="P92" s="11"/>
    </row>
    <row r="93" spans="15:635" ht="28.5" customHeight="1">
      <c r="O93" s="11"/>
      <c r="P93" s="11"/>
    </row>
    <row r="94" spans="15:635" ht="48.75" customHeight="1">
      <c r="O94" s="11"/>
      <c r="P94" s="11"/>
    </row>
    <row r="95" spans="15:635" ht="18.75">
      <c r="O95" s="11"/>
      <c r="P95" s="11"/>
    </row>
    <row r="96" spans="15:635" ht="15" customHeight="1"/>
    <row r="97" ht="15" customHeight="1"/>
    <row r="98" ht="15" customHeight="1"/>
  </sheetData>
  <autoFilter ref="A9:XK91"/>
  <mergeCells count="20">
    <mergeCell ref="K4:N4"/>
    <mergeCell ref="K5:N5"/>
    <mergeCell ref="K1:N1"/>
    <mergeCell ref="K2:N2"/>
    <mergeCell ref="A6:P6"/>
    <mergeCell ref="H7:J7"/>
    <mergeCell ref="K7:N7"/>
    <mergeCell ref="A34:J34"/>
    <mergeCell ref="A33:J33"/>
    <mergeCell ref="A30:I30"/>
    <mergeCell ref="A7:A8"/>
    <mergeCell ref="B7:B8"/>
    <mergeCell ref="C7:C8"/>
    <mergeCell ref="D7:D8"/>
    <mergeCell ref="E7:G7"/>
    <mergeCell ref="F48:H48"/>
    <mergeCell ref="B36:J38"/>
    <mergeCell ref="F44:H44"/>
    <mergeCell ref="F41:H41"/>
    <mergeCell ref="E39:H39"/>
  </mergeCells>
  <pageMargins left="0.31496062992125984" right="0.11811023622047245" top="0.15748031496062992" bottom="0.15748031496062992" header="0.31496062992125984" footer="0.31496062992125984"/>
  <pageSetup paperSize="9" scale="50" orientation="landscape" r:id="rId1"/>
  <rowBreaks count="2" manualBreakCount="2">
    <brk id="34" max="634" man="1"/>
    <brk id="97" max="16383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Прочие</vt:lpstr>
      <vt:lpstr>Прочие!Область_печати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2026-07-23T14:03:04Z</dcterms:modified>
</cp:coreProperties>
</file>