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\диск обмена\26 Шакирова НМ\Договора\березка\"/>
    </mc:Choice>
  </mc:AlternateContent>
  <bookViews>
    <workbookView xWindow="480" yWindow="60" windowWidth="15315" windowHeight="9015"/>
  </bookViews>
  <sheets>
    <sheet name="Лист2" sheetId="4" r:id="rId1"/>
  </sheets>
  <calcPr calcId="162913"/>
</workbook>
</file>

<file path=xl/calcChain.xml><?xml version="1.0" encoding="utf-8"?>
<calcChain xmlns="http://schemas.openxmlformats.org/spreadsheetml/2006/main">
  <c r="K3" i="4" l="1"/>
  <c r="L3" i="4" s="1"/>
  <c r="M3" i="4" s="1"/>
  <c r="N3" i="4"/>
  <c r="O3" i="4" s="1"/>
  <c r="P3" i="4" s="1"/>
  <c r="Q3" i="4" s="1"/>
  <c r="Q4" i="4" l="1"/>
  <c r="N6" i="4"/>
</calcChain>
</file>

<file path=xl/sharedStrings.xml><?xml version="1.0" encoding="utf-8"?>
<sst xmlns="http://schemas.openxmlformats.org/spreadsheetml/2006/main" count="31" uniqueCount="31">
  <si>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</si>
  <si>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</si>
  <si>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</si>
  <si>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</si>
  <si>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</si>
  <si>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</si>
  <si>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</si>
  <si>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t>Номер сведений о контракте 01131000071 13 000167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</si>
  <si>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</si>
  <si>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</si>
  <si>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</si>
  <si>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</si>
  <si>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</si>
  <si>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</si>
  <si>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</si>
  <si>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 контракта с учетом округления цены за единицу (руб.)</t>
  </si>
  <si>
    <t>В результате проведенного расчета Н(М)ЦК, ЦКЕП контракта составила:</t>
  </si>
  <si>
    <t>Н(М)ЦК, ЦКЕП, определяемая методом сопоставимых рыночных цен (анализа рынка)*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</si>
  <si>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</si>
  <si>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 xml:space="preserve">Поставщик №1 </t>
  </si>
  <si>
    <t xml:space="preserve">Поставщик №2 </t>
  </si>
  <si>
    <t xml:space="preserve">Поставщик №3 </t>
  </si>
  <si>
    <t>Рассчет Н(М)ЦК, ЦКЕП произвел:</t>
  </si>
  <si>
    <t>Заказчик</t>
  </si>
  <si>
    <r>
      <t xml:space="preserve">коэффициент вариации цен V (%)           </t>
    </r>
    <r>
      <rPr>
        <i/>
        <sz val="6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</si>
  <si>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6"/>
        <color indexed="8"/>
        <rFont val="Times New Roman"/>
        <family val="1"/>
        <charset val="204"/>
      </rPr>
      <t>Расчет Н(М)ЦК по формуле</t>
    </r>
    <r>
      <rPr>
        <sz val="6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</si>
  <si>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шт.</t>
  </si>
  <si>
    <t xml:space="preserve"> </t>
  </si>
  <si>
    <t>ОБНОВЛЕНИЕ ОБЕСПЕЧЕНИЯ ДРАЙВЕРОВ</t>
  </si>
  <si>
    <t>контрактный управляющий Н.В. Колотухина</t>
  </si>
  <si>
    <t>МБОУ "СОШ № 8 города Красноармейска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</si>
</sst>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00"/>
  </numFmts>
  <fonts count="17" x14ac:knownFonts="1"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6"/>
      <color indexed="8"/>
      <name val="Times New Roman"/>
      <family val="1"/>
      <charset val="204"/>
    </font>
    <font>
      <i/>
      <sz val="6"/>
      <color indexed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2" fontId="2" fillId="0" borderId="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Border="1"/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center"/>
    </xf>
    <xf numFmtId="2" fontId="4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wrapText="1"/>
    </xf>
    <xf numFmtId="0" fontId="4" fillId="0" borderId="5" xfId="0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1</xdr:row>
      <xdr:rowOff>952500</xdr:rowOff>
    </xdr:from>
    <xdr:to>
      <xdr:col>12</xdr:col>
      <xdr:colOff>723900</xdr:colOff>
      <xdr:row>1</xdr:row>
      <xdr:rowOff>1304925</xdr:rowOff>
    </xdr:to>
    <xdr:pic>
      <xdr:nvPicPr>
        <xdr:cNvPr id="42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14950" y="1562100"/>
          <a:ext cx="685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1</xdr:row>
      <xdr:rowOff>923925</xdr:rowOff>
    </xdr:from>
    <xdr:to>
      <xdr:col>11</xdr:col>
      <xdr:colOff>828675</xdr:colOff>
      <xdr:row>1</xdr:row>
      <xdr:rowOff>1362075</xdr:rowOff>
    </xdr:to>
    <xdr:pic>
      <xdr:nvPicPr>
        <xdr:cNvPr id="42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67225" y="1533525"/>
          <a:ext cx="809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1</xdr:row>
      <xdr:rowOff>1971675</xdr:rowOff>
    </xdr:from>
    <xdr:to>
      <xdr:col>14</xdr:col>
      <xdr:colOff>0</xdr:colOff>
      <xdr:row>1</xdr:row>
      <xdr:rowOff>2333625</xdr:rowOff>
    </xdr:to>
    <xdr:pic>
      <xdr:nvPicPr>
        <xdr:cNvPr id="425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076950" y="2581275"/>
          <a:ext cx="10763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266700</xdr:colOff>
      <xdr:row>1</xdr:row>
      <xdr:rowOff>1400175</xdr:rowOff>
    </xdr:from>
    <xdr:to>
      <xdr:col>13</xdr:col>
      <xdr:colOff>419100</xdr:colOff>
      <xdr:row>1</xdr:row>
      <xdr:rowOff>1628775</xdr:rowOff>
    </xdr:to>
    <xdr:pic>
      <xdr:nvPicPr>
        <xdr:cNvPr id="425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324600" y="20097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A3" zoomScale="244" zoomScaleNormal="244" workbookViewId="0">
      <selection activeCell="C10" sqref="C10"/>
    </sheetView>
  </sheetViews>
  <sheetFormatPr defaultRowHeight="15" x14ac:dyDescent="0.25"/>
  <cols>
    <col min="1" max="1" width="2.5703125" customWidth="1"/>
    <col min="2" max="2" width="9.140625" customWidth="1"/>
    <col min="3" max="3" width="12.5703125" customWidth="1"/>
    <col min="4" max="5" width="5.5703125" customWidth="1"/>
    <col min="6" max="7" width="6.85546875" customWidth="1"/>
    <col min="8" max="8" width="7.140625" customWidth="1"/>
    <col min="9" max="9" width="0.42578125" hidden="1" customWidth="1"/>
    <col min="10" max="10" width="9.140625" hidden="1" customWidth="1"/>
    <col min="11" max="11" width="8.42578125" customWidth="1"/>
    <col min="12" max="12" width="12.42578125" customWidth="1"/>
    <col min="13" max="13" width="11.7109375" customWidth="1"/>
    <col min="14" max="14" width="18.140625" customWidth="1"/>
    <col min="15" max="15" width="7.140625" customWidth="1"/>
    <col min="16" max="16" width="7.28515625" customWidth="1"/>
    <col min="17" max="17" width="9.140625" customWidth="1"/>
    <col min="18" max="18" width="23" customWidth="1"/>
  </cols>
  <sheetData>
    <row r="1" spans="1:19" ht="48" customHeight="1" x14ac:dyDescent="0.25">
      <c r="A1" s="24" t="s">
        <v>0</v>
      </c>
      <c r="B1" s="24" t="s">
        <v>2</v>
      </c>
      <c r="C1" s="25" t="s">
        <v>5</v>
      </c>
      <c r="D1" s="25" t="s">
        <v>1</v>
      </c>
      <c r="E1" s="25" t="s">
        <v>3</v>
      </c>
      <c r="F1" s="27" t="s">
        <v>4</v>
      </c>
      <c r="G1" s="28"/>
      <c r="H1" s="29"/>
      <c r="I1" s="27" t="s">
        <v>13</v>
      </c>
      <c r="J1" s="29"/>
      <c r="K1" s="30" t="s">
        <v>14</v>
      </c>
      <c r="L1" s="30"/>
      <c r="M1" s="30"/>
      <c r="N1" s="23" t="s">
        <v>17</v>
      </c>
      <c r="O1" s="23"/>
      <c r="P1" s="23"/>
      <c r="Q1" s="23"/>
    </row>
    <row r="2" spans="1:19" ht="210" customHeight="1" x14ac:dyDescent="0.25">
      <c r="A2" s="25"/>
      <c r="B2" s="25"/>
      <c r="C2" s="26"/>
      <c r="D2" s="26"/>
      <c r="E2" s="26"/>
      <c r="F2" s="10" t="s">
        <v>19</v>
      </c>
      <c r="G2" s="10" t="s">
        <v>20</v>
      </c>
      <c r="H2" s="10" t="s">
        <v>21</v>
      </c>
      <c r="I2" s="10" t="s">
        <v>7</v>
      </c>
      <c r="J2" s="10" t="s">
        <v>9</v>
      </c>
      <c r="K2" s="10" t="s">
        <v>8</v>
      </c>
      <c r="L2" s="10" t="s">
        <v>6</v>
      </c>
      <c r="M2" s="11" t="s">
        <v>24</v>
      </c>
      <c r="N2" s="12" t="s">
        <v>25</v>
      </c>
      <c r="O2" s="13" t="s">
        <v>11</v>
      </c>
      <c r="P2" s="13" t="s">
        <v>12</v>
      </c>
      <c r="Q2" s="13" t="s">
        <v>15</v>
      </c>
    </row>
    <row r="3" spans="1:19" ht="174.75" customHeight="1" x14ac:dyDescent="0.25">
      <c r="A3" s="16">
        <v>1</v>
      </c>
      <c r="B3" s="18" t="s">
        <v>28</v>
      </c>
      <c r="C3" s="18" t="s">
        <v>27</v>
      </c>
      <c r="D3" s="19" t="s">
        <v>26</v>
      </c>
      <c r="E3" s="20">
        <v>20</v>
      </c>
      <c r="F3" s="17">
        <v>595</v>
      </c>
      <c r="G3" s="17">
        <v>596</v>
      </c>
      <c r="H3" s="17">
        <v>597</v>
      </c>
      <c r="I3" s="2">
        <v>0</v>
      </c>
      <c r="J3" s="2" t="s">
        <v>10</v>
      </c>
      <c r="K3" s="3">
        <f t="shared" ref="K3" si="0">AVERAGE(F3:H3)</f>
        <v>596</v>
      </c>
      <c r="L3" s="4">
        <f t="shared" ref="L3" si="1">SQRT(((SUM((POWER(H3-K3,2)),(POWER(G3-K3,2)),(POWER(F3-K3,2)))/(COLUMNS(F3:H3)-1))))</f>
        <v>1</v>
      </c>
      <c r="M3" s="4">
        <f t="shared" ref="M3" si="2">L3/K3*100</f>
        <v>0.16778523489932887</v>
      </c>
      <c r="N3" s="5">
        <f t="shared" ref="N3" si="3">((E3/3)*(SUM(F3:H3)))</f>
        <v>11920</v>
      </c>
      <c r="O3" s="6">
        <f t="shared" ref="O3" si="4">N3/E3</f>
        <v>596</v>
      </c>
      <c r="P3" s="5">
        <f t="shared" ref="P3" si="5">ROUNDDOWN(O3,2)</f>
        <v>596</v>
      </c>
      <c r="Q3" s="5">
        <f t="shared" ref="Q3" si="6">P3*E3</f>
        <v>11920</v>
      </c>
      <c r="R3" s="8"/>
      <c r="S3" s="8"/>
    </row>
    <row r="4" spans="1:19" ht="55.5" customHeight="1" x14ac:dyDescent="0.25">
      <c r="A4" s="22" t="s">
        <v>16</v>
      </c>
      <c r="B4" s="22"/>
      <c r="C4" s="22"/>
      <c r="D4" s="22"/>
      <c r="E4" s="22"/>
      <c r="F4" s="22"/>
      <c r="G4" s="22"/>
      <c r="H4" s="22"/>
      <c r="I4" s="22"/>
      <c r="J4" s="22"/>
      <c r="K4" s="7"/>
      <c r="L4" s="14"/>
      <c r="M4" s="14"/>
      <c r="N4" s="15"/>
      <c r="O4" s="14"/>
      <c r="P4" s="14"/>
      <c r="Q4" s="7">
        <f>SUM(Q3:Q3)</f>
        <v>11920</v>
      </c>
      <c r="R4" s="9"/>
      <c r="S4" s="1"/>
    </row>
    <row r="5" spans="1:19" ht="101.25" customHeight="1" x14ac:dyDescent="0.25">
      <c r="A5" s="21" t="s">
        <v>18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9" x14ac:dyDescent="0.25">
      <c r="N6">
        <f ca="1">N6:N9</f>
        <v>0</v>
      </c>
    </row>
    <row r="7" spans="1:19" x14ac:dyDescent="0.25">
      <c r="A7" t="s">
        <v>22</v>
      </c>
      <c r="F7" t="s">
        <v>29</v>
      </c>
    </row>
    <row r="12" spans="1:19" x14ac:dyDescent="0.25">
      <c r="B12" t="s">
        <v>23</v>
      </c>
      <c r="D12" t="s">
        <v>30</v>
      </c>
    </row>
  </sheetData>
  <mergeCells count="11">
    <mergeCell ref="A5:Q5"/>
    <mergeCell ref="A4:J4"/>
    <mergeCell ref="N1:Q1"/>
    <mergeCell ref="A1:A2"/>
    <mergeCell ref="B1:B2"/>
    <mergeCell ref="C1:C2"/>
    <mergeCell ref="D1:D2"/>
    <mergeCell ref="E1:E2"/>
    <mergeCell ref="F1:H1"/>
    <mergeCell ref="I1:J1"/>
    <mergeCell ref="K1:M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Толкачев Александр Николаевич</cp:lastModifiedBy>
  <cp:lastPrinted>2014-04-24T12:24:57Z</cp:lastPrinted>
  <dcterms:created xsi:type="dcterms:W3CDTF">2014-01-15T18:15:09Z</dcterms:created>
  <dcterms:modified xsi:type="dcterms:W3CDTF">2026-08-13T10:54:32Z</dcterms:modified>
</cp:coreProperties>
</file>