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2.151\документы сервера\Закупки\Торги\Березка\2026\ЕАТ\Б-31-26 Поверка гидрантов\"/>
    </mc:Choice>
  </mc:AlternateContent>
  <bookViews>
    <workbookView xWindow="360" yWindow="15" windowWidth="20955" windowHeight="9720" activeTab="1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Лист1!$B$30</definedName>
    <definedName name="_xlnm.Print_Area" localSheetId="0">Лист1!$A$1:$G$32</definedName>
    <definedName name="_xlnm.Print_Area" localSheetId="1">Лист2!$A$1:$M$5</definedName>
  </definedNames>
  <calcPr calcId="152511"/>
</workbook>
</file>

<file path=xl/calcChain.xml><?xml version="1.0" encoding="utf-8"?>
<calcChain xmlns="http://schemas.openxmlformats.org/spreadsheetml/2006/main">
  <c r="M4" i="2" l="1"/>
  <c r="L4" i="2"/>
  <c r="K4" i="2"/>
  <c r="H4" i="2"/>
  <c r="E4" i="2"/>
  <c r="L3" i="2" l="1"/>
  <c r="M3" i="2" s="1"/>
  <c r="M5" i="2" s="1"/>
  <c r="F3" i="2" l="1"/>
  <c r="I3" i="2" s="1"/>
  <c r="K3" i="2" s="1"/>
  <c r="K5" i="2" s="1"/>
  <c r="E3" i="2"/>
  <c r="E5" i="2" l="1"/>
  <c r="D4" i="1" s="1"/>
  <c r="D6" i="1"/>
  <c r="H3" i="2"/>
  <c r="H5" i="2" s="1"/>
  <c r="D5" i="1" l="1"/>
  <c r="D21" i="1" s="1"/>
  <c r="D7" i="1" l="1"/>
  <c r="D11" i="1" s="1"/>
  <c r="D13" i="1" s="1"/>
  <c r="D16" i="1" s="1"/>
</calcChain>
</file>

<file path=xl/sharedStrings.xml><?xml version="1.0" encoding="utf-8"?>
<sst xmlns="http://schemas.openxmlformats.org/spreadsheetml/2006/main" count="33" uniqueCount="27">
  <si>
    <t>Цена, руб</t>
  </si>
  <si>
    <t>Источник №1</t>
  </si>
  <si>
    <t>Источник №2</t>
  </si>
  <si>
    <t>Источник №3</t>
  </si>
  <si>
    <t>Средняя арифметическая величина</t>
  </si>
  <si>
    <t>Количество значений</t>
  </si>
  <si>
    <t>Колчество (объем) ТРУ</t>
  </si>
  <si>
    <t>σ=</t>
  </si>
  <si>
    <t>Коэф.вариации V=</t>
  </si>
  <si>
    <t>%</t>
  </si>
  <si>
    <t>Совокупность значений:</t>
  </si>
  <si>
    <t xml:space="preserve"> </t>
  </si>
  <si>
    <t xml:space="preserve">ОДНОРОДНЫЕ </t>
  </si>
  <si>
    <t>НЕОДНОРОДНЫЕ</t>
  </si>
  <si>
    <t>НМЦК рын.=</t>
  </si>
  <si>
    <t>1 пост</t>
  </si>
  <si>
    <t>2 пост</t>
  </si>
  <si>
    <t>3 пост</t>
  </si>
  <si>
    <t>Наименование</t>
  </si>
  <si>
    <t>Кол-во</t>
  </si>
  <si>
    <t>Цена</t>
  </si>
  <si>
    <t>Сумма</t>
  </si>
  <si>
    <t>№ п/п</t>
  </si>
  <si>
    <t>Проверка наружного противопожарного водопровода, пожарных гидрантов</t>
  </si>
  <si>
    <t>Проверка внутреннего противопожарного водопровода, пожарных кранов</t>
  </si>
  <si>
    <t xml:space="preserve"> В целях улучшения экономических показателей учреждения (экономии субсидий, выделенных для выполнения государственной программы содержания внутренних водных путей) и руководствуясь ст. 28 и ст. 34 БК РФ начальная (максимальная) цена договора принимается как наименьшая из предложенных коммерческих предложений и составляет:
НМЦК = 5 600,00</t>
  </si>
  <si>
    <t>Проверка и испытание оборудования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</si>
</sst>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р.&quot;"/>
    <numFmt numFmtId="165" formatCode="_-* #,##0.00_р_._-;\-* #,##0.00_р_._-;_-* &quot;-&quot;??_р_._-;_-@_-"/>
    <numFmt numFmtId="166" formatCode="_-* #,##0.00&quot;р.&quot;_-;\-* #,##0.00&quot;р.&quot;_-;_-* &quot;-&quot;??&quot;р.&quot;_-;_-@_-"/>
  </numFmts>
  <fonts count="17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4"/>
      <color theme="1"/>
      <name val="Calibri"/>
      <scheme val="minor"/>
    </font>
    <font>
      <b/>
      <sz val="14"/>
      <color theme="1"/>
      <name val="Calibri"/>
      <scheme val="minor"/>
    </font>
    <font>
      <i/>
      <sz val="14"/>
      <color theme="1"/>
      <name val="Calibri"/>
      <scheme val="minor"/>
    </font>
    <font>
      <b/>
      <i/>
      <sz val="16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Arial"/>
    </font>
    <font>
      <b/>
      <sz val="11"/>
      <color rgb="FF00B050"/>
      <name val="Calibri"/>
      <scheme val="minor"/>
    </font>
    <font>
      <b/>
      <sz val="11"/>
      <color indexed="2"/>
      <name val="Calibri"/>
      <scheme val="minor"/>
    </font>
    <font>
      <b/>
      <sz val="24"/>
      <color theme="1"/>
      <name val="Calibri"/>
      <scheme val="minor"/>
    </font>
    <font>
      <b/>
      <sz val="11"/>
      <color theme="1"/>
      <name val="Times New Roman"/>
    </font>
    <font>
      <sz val="10"/>
      <color indexed="64"/>
      <name val="Arial"/>
    </font>
    <font>
      <b/>
      <sz val="11"/>
      <color theme="1"/>
      <name val="Times New Roman"/>
      <family val="1"/>
      <charset val="204"/>
    </font>
    <font>
      <b/>
      <sz val="2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0" tint="-4.9958800012207406E-2"/>
        <bgColor theme="0" tint="-4.9958800012207406E-2"/>
      </patternFill>
    </fill>
    <fill>
      <patternFill patternType="solid">
        <fgColor theme="2" tint="-9.9948118533890809E-2"/>
        <bgColor theme="2" tint="-9.9948118533890809E-2"/>
      </patternFill>
    </fill>
    <fill>
      <patternFill patternType="solid">
        <fgColor theme="0" tint="-0.14996795556505021"/>
        <bgColor theme="0" tint="-0.14996795556505021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/>
    <xf numFmtId="0" fontId="2" fillId="0" borderId="0" xfId="0" applyFont="1"/>
    <xf numFmtId="0" fontId="2" fillId="0" borderId="4" xfId="0" applyFont="1" applyBorder="1"/>
    <xf numFmtId="0" fontId="3" fillId="0" borderId="0" xfId="0" applyFont="1"/>
    <xf numFmtId="0" fontId="2" fillId="0" borderId="5" xfId="0" applyFont="1" applyBorder="1"/>
    <xf numFmtId="0" fontId="3" fillId="2" borderId="6" xfId="0" applyFont="1" applyFill="1" applyBorder="1"/>
    <xf numFmtId="164" fontId="2" fillId="2" borderId="6" xfId="0" applyNumberFormat="1" applyFont="1" applyFill="1" applyBorder="1" applyAlignment="1">
      <alignment horizontal="right"/>
    </xf>
    <xf numFmtId="0" fontId="3" fillId="3" borderId="6" xfId="0" applyFont="1" applyFill="1" applyBorder="1"/>
    <xf numFmtId="164" fontId="2" fillId="3" borderId="6" xfId="0" applyNumberFormat="1" applyFont="1" applyFill="1" applyBorder="1" applyAlignment="1">
      <alignment horizontal="right"/>
    </xf>
    <xf numFmtId="0" fontId="3" fillId="4" borderId="7" xfId="0" applyFont="1" applyFill="1" applyBorder="1"/>
    <xf numFmtId="164" fontId="2" fillId="4" borderId="6" xfId="0" applyNumberFormat="1" applyFont="1" applyFill="1" applyBorder="1" applyAlignment="1">
      <alignment horizontal="right"/>
    </xf>
    <xf numFmtId="164" fontId="2" fillId="5" borderId="7" xfId="0" applyNumberFormat="1" applyFont="1" applyFill="1" applyBorder="1" applyAlignment="1">
      <alignment horizontal="right" vertical="center"/>
    </xf>
    <xf numFmtId="0" fontId="3" fillId="6" borderId="10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3" fillId="6" borderId="6" xfId="0" applyFont="1" applyFill="1" applyBorder="1"/>
    <xf numFmtId="0" fontId="3" fillId="0" borderId="4" xfId="0" applyFont="1" applyBorder="1"/>
    <xf numFmtId="0" fontId="2" fillId="0" borderId="0" xfId="0" applyFont="1" applyAlignment="1">
      <alignment horizontal="right"/>
    </xf>
    <xf numFmtId="0" fontId="0" fillId="0" borderId="4" xfId="0" applyBorder="1"/>
    <xf numFmtId="0" fontId="4" fillId="0" borderId="11" xfId="0" applyFont="1" applyBorder="1" applyAlignment="1">
      <alignment horizontal="right"/>
    </xf>
    <xf numFmtId="165" fontId="4" fillId="0" borderId="9" xfId="0" applyNumberFormat="1" applyFont="1" applyBorder="1" applyAlignment="1">
      <alignment horizontal="left"/>
    </xf>
    <xf numFmtId="0" fontId="0" fillId="0" borderId="5" xfId="0" applyBorder="1"/>
    <xf numFmtId="2" fontId="6" fillId="7" borderId="14" xfId="0" applyNumberFormat="1" applyFont="1" applyFill="1" applyBorder="1"/>
    <xf numFmtId="0" fontId="6" fillId="7" borderId="13" xfId="0" applyFont="1" applyFill="1" applyBorder="1"/>
    <xf numFmtId="0" fontId="7" fillId="5" borderId="9" xfId="0" applyFont="1" applyFill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5" fillId="7" borderId="12" xfId="0" applyFont="1" applyFill="1" applyBorder="1" applyAlignment="1">
      <alignment horizontal="right"/>
    </xf>
    <xf numFmtId="166" fontId="6" fillId="7" borderId="13" xfId="0" applyNumberFormat="1" applyFont="1" applyFill="1" applyBorder="1"/>
    <xf numFmtId="0" fontId="1" fillId="0" borderId="0" xfId="0" applyFont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1" fillId="0" borderId="0" xfId="0" applyFont="1"/>
    <xf numFmtId="2" fontId="0" fillId="0" borderId="0" xfId="0" applyNumberFormat="1"/>
    <xf numFmtId="4" fontId="12" fillId="0" borderId="0" xfId="0" applyNumberFormat="1" applyFont="1"/>
    <xf numFmtId="4" fontId="0" fillId="0" borderId="0" xfId="0" applyNumberFormat="1"/>
    <xf numFmtId="2" fontId="13" fillId="0" borderId="6" xfId="0" applyNumberFormat="1" applyFont="1" applyBorder="1"/>
    <xf numFmtId="0" fontId="13" fillId="0" borderId="6" xfId="0" applyFont="1" applyBorder="1"/>
    <xf numFmtId="0" fontId="15" fillId="0" borderId="6" xfId="0" applyFont="1" applyBorder="1"/>
    <xf numFmtId="0" fontId="13" fillId="0" borderId="6" xfId="0" applyFont="1" applyBorder="1" applyAlignment="1">
      <alignment horizontal="center"/>
    </xf>
    <xf numFmtId="0" fontId="15" fillId="0" borderId="6" xfId="0" applyFont="1" applyBorder="1" applyAlignment="1">
      <alignment wrapText="1"/>
    </xf>
    <xf numFmtId="2" fontId="16" fillId="0" borderId="6" xfId="0" applyNumberFormat="1" applyFont="1" applyBorder="1" applyAlignment="1">
      <alignment horizontal="center" vertical="center"/>
    </xf>
    <xf numFmtId="2" fontId="15" fillId="0" borderId="6" xfId="0" applyNumberFormat="1" applyFont="1" applyBorder="1" applyAlignment="1">
      <alignment horizontal="center" vertical="center"/>
    </xf>
    <xf numFmtId="2" fontId="13" fillId="0" borderId="6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2" fontId="13" fillId="0" borderId="6" xfId="0" applyNumberFormat="1" applyFont="1" applyBorder="1" applyAlignment="1">
      <alignment horizontal="center"/>
    </xf>
    <xf numFmtId="0" fontId="3" fillId="5" borderId="8" xfId="0" applyFont="1" applyFill="1" applyBorder="1" applyAlignment="1">
      <alignment horizontal="right" vertical="center" wrapText="1"/>
    </xf>
    <xf numFmtId="0" fontId="3" fillId="5" borderId="9" xfId="0" applyFont="1" applyFill="1" applyBorder="1" applyAlignment="1">
      <alignment horizontal="right" vertical="center" wrapText="1"/>
    </xf>
    <xf numFmtId="0" fontId="5" fillId="7" borderId="12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11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5" fillId="0" borderId="6" xfId="0" applyNumberFormat="1" applyFont="1" applyBorder="1" applyAlignment="1">
      <alignment horizontal="center" vertical="center"/>
    </xf>
    <xf numFmtId="0" fontId="16" fillId="0" borderId="6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4"/>
  <sheetViews>
    <sheetView workbookViewId="0">
      <selection activeCell="C26" sqref="C26:E27"/>
    </sheetView>
  </sheetViews>
  <sheetFormatPr defaultRowHeight="15" customHeight="1" x14ac:dyDescent="0.25"/>
  <cols>
    <col min="3" max="3" width="21.42578125" customWidth="1"/>
    <col min="4" max="4" width="23.85546875" customWidth="1"/>
    <col min="11" max="11" width="10.42578125" customWidth="1"/>
    <col min="13" max="13" width="10.7109375" customWidth="1"/>
    <col min="15" max="15" width="11" customWidth="1"/>
    <col min="16" max="16" width="17.5703125" customWidth="1"/>
  </cols>
  <sheetData>
    <row r="2" spans="2:16" x14ac:dyDescent="0.25">
      <c r="B2" s="1"/>
      <c r="C2" s="2"/>
      <c r="D2" s="2"/>
      <c r="E2" s="2"/>
      <c r="F2" s="3"/>
      <c r="I2" s="4"/>
      <c r="J2" s="4"/>
      <c r="K2" s="4"/>
      <c r="L2" s="4"/>
      <c r="M2" s="4"/>
      <c r="N2" s="4"/>
      <c r="O2" s="4"/>
      <c r="P2" s="4"/>
    </row>
    <row r="3" spans="2:16" s="5" customFormat="1" ht="18.75" x14ac:dyDescent="0.3">
      <c r="B3" s="6"/>
      <c r="D3" s="7" t="s">
        <v>0</v>
      </c>
      <c r="F3" s="8"/>
    </row>
    <row r="4" spans="2:16" s="5" customFormat="1" ht="18.75" x14ac:dyDescent="0.3">
      <c r="B4" s="6"/>
      <c r="C4" s="9" t="s">
        <v>1</v>
      </c>
      <c r="D4" s="10">
        <f>Лист2!E5</f>
        <v>5600</v>
      </c>
      <c r="F4" s="8"/>
    </row>
    <row r="5" spans="2:16" s="5" customFormat="1" ht="18.75" x14ac:dyDescent="0.3">
      <c r="B5" s="6"/>
      <c r="C5" s="11" t="s">
        <v>2</v>
      </c>
      <c r="D5" s="12">
        <f>Лист2!H5</f>
        <v>8000</v>
      </c>
      <c r="F5" s="8"/>
    </row>
    <row r="6" spans="2:16" s="5" customFormat="1" ht="18.75" x14ac:dyDescent="0.3">
      <c r="B6" s="6"/>
      <c r="C6" s="13" t="s">
        <v>3</v>
      </c>
      <c r="D6" s="14">
        <f>Лист2!K5</f>
        <v>6800</v>
      </c>
      <c r="F6" s="8"/>
    </row>
    <row r="7" spans="2:16" s="5" customFormat="1" ht="58.5" customHeight="1" x14ac:dyDescent="0.3">
      <c r="B7" s="51" t="s">
        <v>4</v>
      </c>
      <c r="C7" s="52"/>
      <c r="D7" s="15">
        <f>AVERAGE(D4:D6)</f>
        <v>6800</v>
      </c>
      <c r="F7" s="8"/>
    </row>
    <row r="8" spans="2:16" s="5" customFormat="1" ht="18.75" x14ac:dyDescent="0.3">
      <c r="B8" s="16" t="s">
        <v>5</v>
      </c>
      <c r="C8" s="17"/>
      <c r="D8" s="18">
        <v>3</v>
      </c>
      <c r="F8" s="8"/>
    </row>
    <row r="9" spans="2:16" s="5" customFormat="1" ht="18.75" x14ac:dyDescent="0.3">
      <c r="B9" s="19" t="s">
        <v>6</v>
      </c>
      <c r="C9" s="17"/>
      <c r="D9" s="18">
        <v>1</v>
      </c>
      <c r="F9" s="8"/>
    </row>
    <row r="10" spans="2:16" s="5" customFormat="1" ht="18.75" customHeight="1" x14ac:dyDescent="0.3">
      <c r="B10" s="20"/>
      <c r="D10" s="21"/>
      <c r="F10" s="8"/>
    </row>
    <row r="11" spans="2:16" ht="18.75" x14ac:dyDescent="0.3">
      <c r="B11" s="22"/>
      <c r="C11" s="23" t="s">
        <v>7</v>
      </c>
      <c r="D11" s="24">
        <f>SQRT((POWER(D4-D7,2)+POWER(D5-D7,2)+POWER(D6-D7,2))/(D8-1))</f>
        <v>1200</v>
      </c>
      <c r="E11" s="4"/>
      <c r="F11" s="25"/>
    </row>
    <row r="12" spans="2:16" x14ac:dyDescent="0.25">
      <c r="B12" s="22"/>
      <c r="C12" s="4"/>
      <c r="D12" s="4"/>
      <c r="E12" s="4"/>
      <c r="F12" s="25"/>
    </row>
    <row r="13" spans="2:16" ht="21" x14ac:dyDescent="0.35">
      <c r="B13" s="53" t="s">
        <v>8</v>
      </c>
      <c r="C13" s="54"/>
      <c r="D13" s="26">
        <f>D11/D7*100</f>
        <v>17.647058823529413</v>
      </c>
      <c r="E13" s="27" t="s">
        <v>9</v>
      </c>
      <c r="F13" s="25"/>
    </row>
    <row r="14" spans="2:16" x14ac:dyDescent="0.25">
      <c r="B14" s="22"/>
      <c r="C14" s="4"/>
      <c r="D14" s="4"/>
      <c r="E14" s="4"/>
      <c r="F14" s="25"/>
    </row>
    <row r="15" spans="2:16" x14ac:dyDescent="0.25">
      <c r="B15" s="22"/>
      <c r="C15" s="4"/>
      <c r="D15" s="4"/>
      <c r="E15" s="4"/>
      <c r="F15" s="25"/>
    </row>
    <row r="16" spans="2:16" ht="15.75" x14ac:dyDescent="0.25">
      <c r="B16" s="55" t="s">
        <v>10</v>
      </c>
      <c r="C16" s="56"/>
      <c r="D16" s="28" t="str">
        <f>IF(D13&lt;33,C19,C20)</f>
        <v xml:space="preserve">ОДНОРОДНЫЕ </v>
      </c>
      <c r="E16" s="4"/>
      <c r="F16" s="25"/>
      <c r="I16" t="s">
        <v>11</v>
      </c>
    </row>
    <row r="17" spans="2:6" x14ac:dyDescent="0.25">
      <c r="B17" s="22"/>
      <c r="C17" s="4"/>
      <c r="D17" s="4"/>
      <c r="E17" s="4"/>
      <c r="F17" s="25"/>
    </row>
    <row r="18" spans="2:6" x14ac:dyDescent="0.25">
      <c r="B18" s="22"/>
      <c r="C18" s="4"/>
      <c r="D18" s="4"/>
      <c r="E18" s="4"/>
      <c r="F18" s="25"/>
    </row>
    <row r="19" spans="2:6" ht="16.5" hidden="1" customHeight="1" x14ac:dyDescent="0.25">
      <c r="B19" s="22"/>
      <c r="C19" s="29" t="s">
        <v>12</v>
      </c>
      <c r="D19" s="4"/>
      <c r="E19" s="4"/>
      <c r="F19" s="25"/>
    </row>
    <row r="20" spans="2:6" ht="15.75" hidden="1" customHeight="1" x14ac:dyDescent="0.25">
      <c r="B20" s="22"/>
      <c r="C20" s="30" t="s">
        <v>13</v>
      </c>
      <c r="D20" s="4"/>
      <c r="E20" s="4"/>
      <c r="F20" s="25"/>
    </row>
    <row r="21" spans="2:6" ht="21" x14ac:dyDescent="0.35">
      <c r="B21" s="22"/>
      <c r="C21" s="31" t="s">
        <v>14</v>
      </c>
      <c r="D21" s="32">
        <f>(D9/D8)*SUM(D4:D6)</f>
        <v>6800</v>
      </c>
      <c r="E21" s="33"/>
      <c r="F21" s="25"/>
    </row>
    <row r="22" spans="2:6" x14ac:dyDescent="0.25">
      <c r="B22" s="22"/>
      <c r="C22" s="4"/>
      <c r="D22" s="4"/>
      <c r="E22" s="4"/>
      <c r="F22" s="25"/>
    </row>
    <row r="23" spans="2:6" x14ac:dyDescent="0.25">
      <c r="B23" s="34"/>
      <c r="C23" s="35"/>
      <c r="D23" s="35"/>
      <c r="E23" s="35"/>
      <c r="F23" s="36"/>
    </row>
    <row r="26" spans="2:6" ht="15" customHeight="1" x14ac:dyDescent="0.25">
      <c r="C26" s="65" t="s">
        <v>26</v>
      </c>
      <c r="D26" s="66"/>
      <c r="E26" s="67"/>
    </row>
    <row r="27" spans="2:6" ht="59.25" customHeight="1" x14ac:dyDescent="0.25">
      <c r="C27" s="68"/>
      <c r="D27" s="69"/>
      <c r="E27" s="70"/>
    </row>
    <row r="29" spans="2:6" x14ac:dyDescent="0.25">
      <c r="B29" s="57" t="s">
        <v>25</v>
      </c>
      <c r="C29" s="57"/>
      <c r="D29" s="57"/>
      <c r="E29" s="57"/>
      <c r="F29" s="57"/>
    </row>
    <row r="30" spans="2:6" ht="15" customHeight="1" x14ac:dyDescent="0.25">
      <c r="B30" s="57"/>
      <c r="C30" s="57"/>
      <c r="D30" s="57"/>
      <c r="E30" s="57"/>
      <c r="F30" s="57"/>
    </row>
    <row r="31" spans="2:6" ht="15" customHeight="1" x14ac:dyDescent="0.25">
      <c r="B31" s="57"/>
      <c r="C31" s="57"/>
      <c r="D31" s="57"/>
      <c r="E31" s="57"/>
      <c r="F31" s="57"/>
    </row>
    <row r="32" spans="2:6" ht="15" customHeight="1" x14ac:dyDescent="0.25">
      <c r="B32" s="57"/>
      <c r="C32" s="57"/>
      <c r="D32" s="57"/>
      <c r="E32" s="57"/>
      <c r="F32" s="57"/>
    </row>
    <row r="33" spans="2:6" ht="15" customHeight="1" x14ac:dyDescent="0.25">
      <c r="B33" s="57"/>
      <c r="C33" s="57"/>
      <c r="D33" s="57"/>
      <c r="E33" s="57"/>
      <c r="F33" s="57"/>
    </row>
    <row r="34" spans="2:6" x14ac:dyDescent="0.25">
      <c r="B34" s="57"/>
      <c r="C34" s="57"/>
      <c r="D34" s="57"/>
      <c r="E34" s="57"/>
      <c r="F34" s="57"/>
    </row>
  </sheetData>
  <mergeCells count="5">
    <mergeCell ref="B7:C7"/>
    <mergeCell ref="B13:C13"/>
    <mergeCell ref="B16:C16"/>
    <mergeCell ref="C26:E27"/>
    <mergeCell ref="B29:F34"/>
  </mergeCells>
  <pageMargins left="0.7" right="0.7" top="0.75" bottom="0.75" header="0.3" footer="0.3"/>
  <pageSetup paperSize="9" scale="9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tabSelected="1" zoomScaleNormal="100" workbookViewId="0">
      <selection activeCell="G17" sqref="G17"/>
    </sheetView>
  </sheetViews>
  <sheetFormatPr defaultRowHeight="15" customHeight="1" x14ac:dyDescent="0.25"/>
  <cols>
    <col min="1" max="1" width="6.140625" style="4" customWidth="1"/>
    <col min="2" max="2" width="27.5703125" customWidth="1"/>
    <col min="4" max="4" width="12.5703125" customWidth="1"/>
    <col min="5" max="5" width="11.7109375" customWidth="1"/>
    <col min="7" max="7" width="11.7109375" customWidth="1"/>
    <col min="8" max="8" width="12.5703125" customWidth="1"/>
    <col min="10" max="10" width="12.140625" customWidth="1"/>
    <col min="11" max="11" width="12.7109375" customWidth="1"/>
    <col min="12" max="12" width="12" customWidth="1"/>
    <col min="13" max="13" width="12.7109375" customWidth="1"/>
    <col min="16" max="17" width="9.7109375" bestFit="1" customWidth="1"/>
    <col min="19" max="19" width="9.7109375" bestFit="1" customWidth="1"/>
  </cols>
  <sheetData>
    <row r="1" spans="1:19" x14ac:dyDescent="0.25">
      <c r="B1" s="37"/>
      <c r="C1" s="58" t="s">
        <v>15</v>
      </c>
      <c r="D1" s="59"/>
      <c r="E1" s="60"/>
      <c r="F1" s="58" t="s">
        <v>16</v>
      </c>
      <c r="G1" s="59"/>
      <c r="H1" s="60"/>
      <c r="I1" s="61" t="s">
        <v>17</v>
      </c>
      <c r="J1" s="62"/>
      <c r="K1" s="62"/>
      <c r="L1" s="37"/>
      <c r="M1" s="37"/>
    </row>
    <row r="2" spans="1:19" x14ac:dyDescent="0.25">
      <c r="A2" s="43" t="s">
        <v>22</v>
      </c>
      <c r="B2" s="42" t="s">
        <v>18</v>
      </c>
      <c r="C2" s="44" t="s">
        <v>19</v>
      </c>
      <c r="D2" s="44" t="s">
        <v>20</v>
      </c>
      <c r="E2" s="44" t="s">
        <v>21</v>
      </c>
      <c r="F2" s="44" t="s">
        <v>19</v>
      </c>
      <c r="G2" s="44" t="s">
        <v>20</v>
      </c>
      <c r="H2" s="44" t="s">
        <v>21</v>
      </c>
      <c r="I2" s="44" t="s">
        <v>19</v>
      </c>
      <c r="J2" s="44" t="s">
        <v>20</v>
      </c>
      <c r="K2" s="44" t="s">
        <v>21</v>
      </c>
      <c r="L2" s="42"/>
      <c r="M2" s="42"/>
    </row>
    <row r="3" spans="1:19" ht="60" x14ac:dyDescent="0.25">
      <c r="A3" s="49">
        <v>1</v>
      </c>
      <c r="B3" s="45" t="s">
        <v>23</v>
      </c>
      <c r="C3" s="64">
        <v>2</v>
      </c>
      <c r="D3" s="46">
        <v>2000</v>
      </c>
      <c r="E3" s="47">
        <f>C3*D3</f>
        <v>4000</v>
      </c>
      <c r="F3" s="63">
        <f>C3</f>
        <v>2</v>
      </c>
      <c r="G3" s="47">
        <v>3000</v>
      </c>
      <c r="H3" s="47">
        <f>F3*G3</f>
        <v>6000</v>
      </c>
      <c r="I3" s="63">
        <f>F3</f>
        <v>2</v>
      </c>
      <c r="J3" s="47">
        <v>2500</v>
      </c>
      <c r="K3" s="47">
        <f>I3*J3</f>
        <v>5000</v>
      </c>
      <c r="L3" s="48">
        <f>(D3+G3+J3)/3</f>
        <v>2500</v>
      </c>
      <c r="M3" s="48">
        <f>C3*L3</f>
        <v>5000</v>
      </c>
      <c r="N3" s="38"/>
      <c r="O3" s="38"/>
      <c r="P3" s="38"/>
      <c r="Q3" s="38"/>
      <c r="S3" s="38"/>
    </row>
    <row r="4" spans="1:19" ht="67.5" customHeight="1" x14ac:dyDescent="0.25">
      <c r="A4" s="49">
        <v>2</v>
      </c>
      <c r="B4" s="45" t="s">
        <v>24</v>
      </c>
      <c r="C4" s="64">
        <v>2</v>
      </c>
      <c r="D4" s="46">
        <v>800</v>
      </c>
      <c r="E4" s="47">
        <f>C4*D4</f>
        <v>1600</v>
      </c>
      <c r="F4" s="63">
        <v>2</v>
      </c>
      <c r="G4" s="47">
        <v>1000</v>
      </c>
      <c r="H4" s="47">
        <f>F4*G4</f>
        <v>2000</v>
      </c>
      <c r="I4" s="63">
        <v>2</v>
      </c>
      <c r="J4" s="47">
        <v>900</v>
      </c>
      <c r="K4" s="47">
        <f>I4*J4</f>
        <v>1800</v>
      </c>
      <c r="L4" s="48">
        <f>(D4+G4+J4)/3</f>
        <v>900</v>
      </c>
      <c r="M4" s="48">
        <f>C4*L4</f>
        <v>1800</v>
      </c>
    </row>
    <row r="5" spans="1:19" ht="15" customHeight="1" x14ac:dyDescent="0.25">
      <c r="A5" s="43"/>
      <c r="B5" s="43"/>
      <c r="C5" s="43"/>
      <c r="D5" s="43"/>
      <c r="E5" s="41">
        <f>SUM(E3:E4)</f>
        <v>5600</v>
      </c>
      <c r="F5" s="42"/>
      <c r="G5" s="42"/>
      <c r="H5" s="41">
        <f>SUM(H3:H4)</f>
        <v>8000</v>
      </c>
      <c r="I5" s="42"/>
      <c r="J5" s="41"/>
      <c r="K5" s="41">
        <f>SUM(K3:K4)</f>
        <v>6800</v>
      </c>
      <c r="L5" s="43"/>
      <c r="M5" s="50">
        <f>SUM(M3:M4)</f>
        <v>6800</v>
      </c>
    </row>
    <row r="23" spans="5:5" ht="15" customHeight="1" x14ac:dyDescent="0.25">
      <c r="E23" s="39"/>
    </row>
    <row r="24" spans="5:5" ht="15" customHeight="1" x14ac:dyDescent="0.25">
      <c r="E24" s="40"/>
    </row>
  </sheetData>
  <mergeCells count="3">
    <mergeCell ref="C1:E1"/>
    <mergeCell ref="F1:H1"/>
    <mergeCell ref="I1:K1"/>
  </mergeCells>
  <pageMargins left="0.25" right="0.25" top="0.75" bottom="0.75" header="0.3" footer="0.3"/>
  <pageSetup paperSize="9" scale="8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Лист1!Область_печати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Тынкасова ЕО</cp:lastModifiedBy>
  <cp:revision>1</cp:revision>
  <cp:lastPrinted>2025-11-26T04:42:16Z</cp:lastPrinted>
  <dcterms:created xsi:type="dcterms:W3CDTF">2006-09-16T00:00:00Z</dcterms:created>
  <dcterms:modified xsi:type="dcterms:W3CDTF">2026-05-28T09:15:12Z</dcterms:modified>
  <cp:version>917504</cp:version>
</cp:coreProperties>
</file>