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64F5E8B4-5224-4D2C-A9AB-FB3AF9EF2AE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K8" i="1" l="1"/>
  <c r="L8" i="1"/>
  <c r="L7" i="1"/>
  <c r="L4" i="1"/>
  <c r="L5" i="1"/>
  <c r="L6" i="1"/>
  <c r="L3" i="1"/>
  <c r="L1" i="1"/>
  <c r="H4" i="1" l="1"/>
  <c r="K4" i="1" s="1"/>
  <c r="I4" i="1"/>
  <c r="K5" i="1"/>
  <c r="I5" i="1"/>
  <c r="J5" i="1" s="1"/>
  <c r="K6" i="1"/>
  <c r="I6" i="1"/>
  <c r="J6" i="1" s="1"/>
  <c r="K7" i="1"/>
  <c r="I7" i="1"/>
  <c r="J7" i="1" s="1"/>
  <c r="J4" i="1" l="1"/>
  <c r="H3" i="1"/>
  <c r="I3" i="1" l="1"/>
  <c r="J3" i="1" l="1"/>
  <c r="K3" i="1"/>
</calcChain>
</file>

<file path=xl/sharedStrings.xml><?xml version="1.0" encoding="utf-8"?>
<sst xmlns="http://schemas.openxmlformats.org/spreadsheetml/2006/main" count="23" uniqueCount="19">
  <si>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</si>
  <si>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</si>
  <si>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</si>
  <si>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</si>
  <si>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</si>
  <si>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</si>
  <si>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</si>
  <si>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</si>
  <si>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</si>
  <si>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</si>
  <si>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Предложение №1 (Вх №442 от 22.06.2026)</t>
  </si>
  <si>
    <t>Предложение №2 (Вх №443 от 22.06.2026</t>
  </si>
  <si>
    <t>Предложение №3 (Вх №444 от 22.06.2026)</t>
  </si>
  <si>
    <t>усл.ед</t>
  </si>
  <si>
    <t>Услуги строительного контроля за выполнения работ по текущему ремонту кровли, входной группы и замене обшивки фасада здания вахты Орловского СУВУ</t>
  </si>
  <si>
    <t>Услуги строительного контроля за выполнения работ по текущему ремонту помещений подвальной части здания учебного корпуса Орловского СУВУ</t>
  </si>
  <si>
    <t>Услуги строительного контроля за выполнения работ по текущему ремонту мастерской операторов беспилотных авиационных систем (помещение №10) в здании производственного корпуса Орловского СУВУ</t>
  </si>
  <si>
    <t>Услуги строительного контроля за выполнения работ текущему ремонту фасадов, снегозадержания, желобов зданий общежития, общежития №1, школы, учебного корпуса Орловского СУВУ</t>
  </si>
  <si>
    <t xml:space="preserve">Услуги строительного контроля за выполнением работ по благоустройству, озеленению и ландшафтному дизайну участка по периметру хоккейной коробки, расположенного на территории Орловского СУВУ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</si>
</sst>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4;&#1086;&#1075;&#1086;&#1074;&#1086;&#1088;&#1099;%20&#1045;&#1040;&#1058;/&#8470;%2076%20&#1064;&#1090;&#1086;&#1088;&#1099;%20&#1076;&#1083;&#1103;%20&#1057;&#1050;&#1057;/&#1085;&#1084;&#1094;&#1082;%20&#1064;&#1090;&#1086;&#1088;&#1099;%20&#1076;&#1083;&#1103;%20&#1089;&#1082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L1" t="str">
            <v>Стоимость товара, расчианная по наилучшему ценовому предложению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topLeftCell="A4" zoomScale="90" zoomScaleNormal="90" workbookViewId="0">
      <selection activeCell="B6" sqref="B6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21.2187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8.33203125" style="1" customWidth="1"/>
    <col min="12" max="12" width="18.44140625" style="1" customWidth="1"/>
    <col min="13" max="16384" width="9.109375" style="1"/>
  </cols>
  <sheetData>
    <row r="1" spans="1:12" ht="1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2" t="s">
        <v>8</v>
      </c>
      <c r="F1" s="12"/>
      <c r="G1" s="12"/>
      <c r="H1" s="13" t="s">
        <v>4</v>
      </c>
      <c r="I1" s="13" t="s">
        <v>5</v>
      </c>
      <c r="J1" s="13" t="s">
        <v>6</v>
      </c>
      <c r="K1" s="13" t="s">
        <v>9</v>
      </c>
      <c r="L1" s="11" t="str">
        <f>[1]Лист1!$L$1</f>
        <v>Стоимость товара, расчианная по наилучшему ценовому предложению</v>
      </c>
    </row>
    <row r="2" spans="1:12" ht="72" customHeight="1" x14ac:dyDescent="0.25">
      <c r="A2" s="14"/>
      <c r="B2" s="14"/>
      <c r="C2" s="14"/>
      <c r="D2" s="14"/>
      <c r="E2" s="4" t="s">
        <v>10</v>
      </c>
      <c r="F2" s="4" t="s">
        <v>11</v>
      </c>
      <c r="G2" s="5" t="s">
        <v>12</v>
      </c>
      <c r="H2" s="13"/>
      <c r="I2" s="13"/>
      <c r="J2" s="13"/>
      <c r="K2" s="13"/>
      <c r="L2" s="11"/>
    </row>
    <row r="3" spans="1:12" ht="84.6" customHeight="1" x14ac:dyDescent="0.25">
      <c r="A3" s="6">
        <v>1</v>
      </c>
      <c r="B3" s="10" t="s">
        <v>14</v>
      </c>
      <c r="C3" s="6" t="s">
        <v>13</v>
      </c>
      <c r="D3" s="6">
        <v>1</v>
      </c>
      <c r="E3" s="4">
        <v>47000</v>
      </c>
      <c r="F3" s="4">
        <v>50000</v>
      </c>
      <c r="G3" s="5">
        <v>46759</v>
      </c>
      <c r="H3" s="7">
        <f>(E3+F3+G3)/3</f>
        <v>47919.666666666664</v>
      </c>
      <c r="I3" s="8">
        <f t="shared" ref="I3" si="0">_xlfn.STDEV.S(E3,F3,G3)</f>
        <v>1805.6467908573186</v>
      </c>
      <c r="J3" s="8">
        <f t="shared" ref="J3" si="1">I3/H3*100</f>
        <v>3.7680704321621294</v>
      </c>
      <c r="K3" s="4">
        <f>H3*D3</f>
        <v>47919.666666666664</v>
      </c>
      <c r="L3" s="8">
        <f>D3*G3</f>
        <v>46759</v>
      </c>
    </row>
    <row r="4" spans="1:12" ht="72" customHeight="1" x14ac:dyDescent="0.25">
      <c r="A4" s="6">
        <v>2</v>
      </c>
      <c r="B4" s="10" t="s">
        <v>15</v>
      </c>
      <c r="C4" s="6" t="s">
        <v>13</v>
      </c>
      <c r="D4" s="6">
        <v>1</v>
      </c>
      <c r="E4" s="4">
        <v>60000</v>
      </c>
      <c r="F4" s="4">
        <v>60000</v>
      </c>
      <c r="G4" s="5">
        <v>59278</v>
      </c>
      <c r="H4" s="7">
        <f t="shared" ref="H4" si="2">(E4+F4+G4)/3</f>
        <v>59759.333333333336</v>
      </c>
      <c r="I4" s="8">
        <f t="shared" ref="I4:I7" si="3">_xlfn.STDEV.S(E4,F4,G4)</f>
        <v>416.84689435490975</v>
      </c>
      <c r="J4" s="8">
        <f t="shared" ref="J4:J7" si="4">I4/H4*100</f>
        <v>0.69754274538132355</v>
      </c>
      <c r="K4" s="4">
        <f t="shared" ref="K4:K7" si="5">H4*D4</f>
        <v>59759.333333333336</v>
      </c>
      <c r="L4" s="8">
        <f t="shared" ref="L4:L6" si="6">D4*G4</f>
        <v>59278</v>
      </c>
    </row>
    <row r="5" spans="1:12" ht="83.4" customHeight="1" x14ac:dyDescent="0.25">
      <c r="A5" s="6">
        <v>3</v>
      </c>
      <c r="B5" s="10" t="s">
        <v>16</v>
      </c>
      <c r="C5" s="6" t="s">
        <v>13</v>
      </c>
      <c r="D5" s="6">
        <v>1</v>
      </c>
      <c r="E5" s="4">
        <v>29000</v>
      </c>
      <c r="F5" s="4">
        <v>30000</v>
      </c>
      <c r="G5" s="5">
        <v>28267</v>
      </c>
      <c r="H5" s="7">
        <v>1107.67</v>
      </c>
      <c r="I5" s="8">
        <f t="shared" si="3"/>
        <v>869.92126080467767</v>
      </c>
      <c r="J5" s="8">
        <f t="shared" si="4"/>
        <v>78.536139897684109</v>
      </c>
      <c r="K5" s="4">
        <f t="shared" si="5"/>
        <v>1107.67</v>
      </c>
      <c r="L5" s="8">
        <f t="shared" si="6"/>
        <v>28267</v>
      </c>
    </row>
    <row r="6" spans="1:12" ht="90.6" customHeight="1" x14ac:dyDescent="0.25">
      <c r="A6" s="6">
        <v>4</v>
      </c>
      <c r="B6" s="10" t="s">
        <v>18</v>
      </c>
      <c r="C6" s="6" t="s">
        <v>13</v>
      </c>
      <c r="D6" s="6">
        <v>1</v>
      </c>
      <c r="E6" s="4">
        <v>69000</v>
      </c>
      <c r="F6" s="4">
        <v>70000</v>
      </c>
      <c r="G6" s="5">
        <v>68370</v>
      </c>
      <c r="H6" s="7">
        <v>1332.67</v>
      </c>
      <c r="I6" s="8">
        <f t="shared" si="3"/>
        <v>821.96918028192113</v>
      </c>
      <c r="J6" s="8">
        <f t="shared" si="4"/>
        <v>61.678373511966292</v>
      </c>
      <c r="K6" s="4">
        <f t="shared" si="5"/>
        <v>1332.67</v>
      </c>
      <c r="L6" s="8">
        <f t="shared" si="6"/>
        <v>68370</v>
      </c>
    </row>
    <row r="7" spans="1:12" ht="91.2" customHeight="1" x14ac:dyDescent="0.25">
      <c r="A7" s="6">
        <v>5</v>
      </c>
      <c r="B7" s="10" t="s">
        <v>17</v>
      </c>
      <c r="C7" s="6" t="s">
        <v>13</v>
      </c>
      <c r="D7" s="6">
        <v>1</v>
      </c>
      <c r="E7" s="4">
        <v>35000</v>
      </c>
      <c r="F7" s="4">
        <v>35000</v>
      </c>
      <c r="G7" s="5">
        <v>34927</v>
      </c>
      <c r="H7" s="7">
        <v>635.66999999999996</v>
      </c>
      <c r="I7" s="8">
        <f t="shared" si="3"/>
        <v>42.146569650842679</v>
      </c>
      <c r="J7" s="8">
        <f t="shared" si="4"/>
        <v>6.6302593564023278</v>
      </c>
      <c r="K7" s="4">
        <f t="shared" si="5"/>
        <v>635.66999999999996</v>
      </c>
      <c r="L7" s="8">
        <f>D7*G7</f>
        <v>34927</v>
      </c>
    </row>
    <row r="8" spans="1:12" s="3" customFormat="1" ht="13.8" x14ac:dyDescent="0.25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9">
        <f>SUM(K3:K7)</f>
        <v>110755.01</v>
      </c>
      <c r="L8" s="8">
        <f>SUM(L3:L7)</f>
        <v>237601</v>
      </c>
    </row>
    <row r="9" spans="1:12" x14ac:dyDescent="0.25">
      <c r="G9" s="2"/>
    </row>
  </sheetData>
  <mergeCells count="11">
    <mergeCell ref="L1:L2"/>
    <mergeCell ref="A8:J8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2026-06-24T05:21:43Z</dcterms:modified>
</cp:coreProperties>
</file>