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2026\штампы\"/>
    </mc:Choice>
  </mc:AlternateContent>
  <bookViews>
    <workbookView xWindow="-105" yWindow="-105" windowWidth="23250" windowHeight="12450"/>
  </bookViews>
  <sheets>
    <sheet name="Лист1" sheetId="1" r:id="rId1"/>
  </sheets>
  <definedNames>
    <definedName name="_xlnm.Print_Area" localSheetId="0">Лист1!$A$1:$M$23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20" i="1" s="1"/>
  <c r="M11" i="1"/>
  <c r="M12" i="1"/>
  <c r="M13" i="1"/>
  <c r="M14" i="1"/>
  <c r="M15" i="1"/>
  <c r="M16" i="1"/>
  <c r="M17" i="1"/>
  <c r="M18" i="1"/>
  <c r="M19" i="1"/>
  <c r="M9" i="1"/>
  <c r="K19" i="1"/>
  <c r="K18" i="1"/>
  <c r="K17" i="1"/>
  <c r="K16" i="1"/>
  <c r="K15" i="1"/>
  <c r="K14" i="1"/>
  <c r="K13" i="1"/>
  <c r="K12" i="1"/>
  <c r="K11" i="1"/>
  <c r="K10" i="1"/>
  <c r="K9" i="1"/>
  <c r="J16" i="1"/>
  <c r="J17" i="1"/>
  <c r="J18" i="1"/>
  <c r="J19" i="1"/>
  <c r="J14" i="1"/>
  <c r="J13" i="1"/>
  <c r="J12" i="1"/>
  <c r="I13" i="1" l="1"/>
  <c r="I14" i="1"/>
  <c r="I16" i="1"/>
  <c r="I17" i="1"/>
  <c r="I18" i="1"/>
  <c r="I19" i="1"/>
  <c r="J15" i="1" l="1"/>
  <c r="I15" i="1" s="1"/>
  <c r="I12" i="1"/>
  <c r="H23" i="1"/>
  <c r="J11" i="1"/>
  <c r="I11" i="1" s="1"/>
  <c r="J10" i="1"/>
  <c r="I10" i="1" s="1"/>
  <c r="J9" i="1"/>
  <c r="I9" i="1" s="1"/>
</calcChain>
</file>

<file path=xl/sharedStrings.xml><?xml version="1.0" encoding="utf-8"?>
<sst xmlns="http://schemas.openxmlformats.org/spreadsheetml/2006/main" count="57" uniqueCount="34">
  <si>
    <t>№ п/п</t>
  </si>
  <si>
    <t>Ед. измр.</t>
  </si>
  <si>
    <t xml:space="preserve"> Кол-во</t>
  </si>
  <si>
    <t>Источники информации и цена за единицу, руб.*</t>
  </si>
  <si>
    <t>совокупн. значений</t>
  </si>
  <si>
    <t>Итого</t>
  </si>
  <si>
    <t>*** Среднее значение цен определено по формуле в соответствии с п.3.21 приказа Минэкономразвития России от 02.10.2013 N 567</t>
  </si>
  <si>
    <t xml:space="preserve">ОБОСНОВАНИЕ НАЧАЛЬНОЙ (МАКСИМАЛЬНОЙ) ЦЕНЫ </t>
  </si>
  <si>
    <t>Начальная (максимальная) цена контракта (далее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государственного контракта, цены контракта, заключаемого с единственным поставщиком (подрядчиком, исполнителем)».</t>
  </si>
  <si>
    <t>Метод сопостовымых рыночных цен</t>
  </si>
  <si>
    <t xml:space="preserve"> </t>
  </si>
  <si>
    <t>Наименование товара</t>
  </si>
  <si>
    <t>Средняя цена за 1 ед., руб.</t>
  </si>
  <si>
    <t>шт.</t>
  </si>
  <si>
    <t>НМЦК, руб.</t>
  </si>
  <si>
    <t>Нормы (прочая продукция изготовленная типографским способом)</t>
  </si>
  <si>
    <r>
      <t xml:space="preserve">Проведенные исследования позволяют определить начальную (максимальную) цену государственного контракта в размере </t>
    </r>
    <r>
      <rPr>
        <b/>
        <u/>
        <sz val="10"/>
        <color rgb="FFFF0000"/>
        <rFont val="Times New Roman"/>
        <family val="1"/>
        <charset val="204"/>
      </rPr>
      <t/>
    </r>
  </si>
  <si>
    <t>рублей</t>
  </si>
  <si>
    <t>однородная</t>
  </si>
  <si>
    <t>Печать гербовая</t>
  </si>
  <si>
    <t>Печать круглая (D=40mm)</t>
  </si>
  <si>
    <t>Печать круглая (D=45mm)</t>
  </si>
  <si>
    <t>Печать круглая (D=55mm)</t>
  </si>
  <si>
    <t>Печать круглая (D=35mm)</t>
  </si>
  <si>
    <t>Коммерческое предложение №2 вх. 072124 от 21.05.2026</t>
  </si>
  <si>
    <t>Коммерческое предложение №3 вх.072126 от 21.05.2026</t>
  </si>
  <si>
    <t>Коммерческое предложение №1 вх. 072125 от 21.05.2026</t>
  </si>
  <si>
    <t>Минимальная цена за 1ед.руб</t>
  </si>
  <si>
    <t>Коэф.вариации</t>
  </si>
  <si>
    <t>Печать прямоугольная</t>
  </si>
  <si>
    <t>Штамп прямоугольный</t>
  </si>
  <si>
    <t xml:space="preserve">Штамп прямоугольный </t>
  </si>
  <si>
    <t>Дата определения НМЦК: май 2026</t>
  </si>
  <si>
    <t xml:space="preserve">Поставка штампов и печатей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</si>
</sst>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  <charset val="204"/>
    </font>
    <font>
      <b/>
      <u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2" xfId="0" applyNumberFormat="1" applyFont="1" applyFill="1" applyBorder="1" applyAlignment="1">
      <alignment vertical="center"/>
    </xf>
    <xf numFmtId="164" fontId="3" fillId="0" borderId="2" xfId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2" fontId="3" fillId="0" borderId="2" xfId="0" applyNumberFormat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/>
    </xf>
    <xf numFmtId="49" fontId="6" fillId="0" borderId="2" xfId="1" applyNumberFormat="1" applyFont="1" applyFill="1" applyBorder="1" applyAlignment="1">
      <alignment vertical="center" wrapText="1"/>
    </xf>
    <xf numFmtId="2" fontId="3" fillId="0" borderId="2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0" xfId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5" fontId="3" fillId="0" borderId="0" xfId="1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65" fontId="3" fillId="0" borderId="2" xfId="1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95250</xdr:rowOff>
        </xdr:from>
        <xdr:to>
          <xdr:col>1</xdr:col>
          <xdr:colOff>914400</xdr:colOff>
          <xdr:row>14</xdr:row>
          <xdr:rowOff>323850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M65"/>
  <sheetViews>
    <sheetView tabSelected="1" zoomScaleNormal="100" zoomScaleSheetLayoutView="100" workbookViewId="0">
      <selection activeCell="A4" sqref="A4:M4"/>
    </sheetView>
  </sheetViews>
  <sheetFormatPr defaultColWidth="9.140625" defaultRowHeight="15" x14ac:dyDescent="0.2"/>
  <cols>
    <col min="1" max="1" width="4.7109375" style="15" customWidth="1"/>
    <col min="2" max="2" width="29.7109375" style="15" customWidth="1"/>
    <col min="3" max="3" width="7.7109375" style="15" customWidth="1"/>
    <col min="4" max="4" width="6.42578125" style="16" customWidth="1"/>
    <col min="5" max="5" width="13" style="15" customWidth="1"/>
    <col min="6" max="6" width="14.7109375" style="15" customWidth="1"/>
    <col min="7" max="7" width="14.85546875" style="15" customWidth="1"/>
    <col min="8" max="8" width="12.7109375" style="15" customWidth="1"/>
    <col min="9" max="9" width="9.140625" style="21" customWidth="1"/>
    <col min="10" max="10" width="14" style="15" customWidth="1"/>
    <col min="11" max="11" width="14" style="25" customWidth="1"/>
    <col min="12" max="12" width="14.85546875" style="15" customWidth="1"/>
    <col min="13" max="13" width="13.7109375" style="15" customWidth="1"/>
    <col min="14" max="16384" width="9.140625" style="15"/>
  </cols>
  <sheetData>
    <row r="1" spans="1:13" ht="18" customHeight="1" x14ac:dyDescent="0.2">
      <c r="H1" s="17"/>
      <c r="I1" s="17"/>
      <c r="J1" s="17"/>
      <c r="K1" s="17"/>
    </row>
    <row r="2" spans="1:13" ht="16.5" customHeight="1" x14ac:dyDescent="0.2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22"/>
      <c r="L2" s="20"/>
      <c r="M2" s="20"/>
    </row>
    <row r="3" spans="1:13" ht="37.5" customHeight="1" x14ac:dyDescent="0.2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85.5" customHeight="1" x14ac:dyDescent="0.2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1.25" customHeight="1" x14ac:dyDescent="0.2">
      <c r="A5" s="37" t="s">
        <v>32</v>
      </c>
      <c r="B5" s="37"/>
      <c r="C5" s="20"/>
      <c r="D5" s="20"/>
      <c r="E5" s="20"/>
      <c r="F5" s="20"/>
      <c r="G5" s="20"/>
      <c r="H5" s="20"/>
      <c r="J5" s="20"/>
      <c r="L5" s="20"/>
      <c r="M5" s="20"/>
    </row>
    <row r="6" spans="1:13" ht="10.5" customHeight="1" x14ac:dyDescent="0.2">
      <c r="A6" s="38" t="s">
        <v>9</v>
      </c>
      <c r="B6" s="38"/>
      <c r="C6" s="20"/>
      <c r="E6" s="20"/>
      <c r="F6" s="20"/>
      <c r="G6" s="20"/>
      <c r="H6" s="20"/>
      <c r="J6" s="20"/>
      <c r="L6" s="20"/>
      <c r="M6" s="20"/>
    </row>
    <row r="7" spans="1:13" ht="27" customHeight="1" x14ac:dyDescent="0.2">
      <c r="A7" s="32" t="s">
        <v>0</v>
      </c>
      <c r="B7" s="32" t="s">
        <v>11</v>
      </c>
      <c r="C7" s="32" t="s">
        <v>1</v>
      </c>
      <c r="D7" s="36" t="s">
        <v>2</v>
      </c>
      <c r="E7" s="32" t="s">
        <v>3</v>
      </c>
      <c r="F7" s="32"/>
      <c r="G7" s="32"/>
      <c r="H7" s="32"/>
      <c r="I7" s="32"/>
      <c r="J7" s="32"/>
      <c r="K7" s="23"/>
      <c r="L7" s="34" t="s">
        <v>15</v>
      </c>
      <c r="M7" s="33" t="s">
        <v>14</v>
      </c>
    </row>
    <row r="8" spans="1:13" ht="138" customHeight="1" x14ac:dyDescent="0.2">
      <c r="A8" s="32"/>
      <c r="B8" s="32"/>
      <c r="C8" s="32"/>
      <c r="D8" s="36"/>
      <c r="E8" s="26" t="s">
        <v>26</v>
      </c>
      <c r="F8" s="6" t="s">
        <v>24</v>
      </c>
      <c r="G8" s="29" t="s">
        <v>25</v>
      </c>
      <c r="H8" s="23" t="s">
        <v>4</v>
      </c>
      <c r="I8" s="23" t="s">
        <v>28</v>
      </c>
      <c r="J8" s="23" t="s">
        <v>12</v>
      </c>
      <c r="K8" s="23" t="s">
        <v>27</v>
      </c>
      <c r="L8" s="34"/>
      <c r="M8" s="33"/>
    </row>
    <row r="9" spans="1:13" ht="36" customHeight="1" x14ac:dyDescent="0.2">
      <c r="A9" s="23">
        <v>1</v>
      </c>
      <c r="B9" s="27" t="s">
        <v>19</v>
      </c>
      <c r="C9" s="23" t="s">
        <v>13</v>
      </c>
      <c r="D9" s="24">
        <v>3</v>
      </c>
      <c r="E9" s="1">
        <v>7300</v>
      </c>
      <c r="F9" s="2">
        <v>7000</v>
      </c>
      <c r="G9" s="7">
        <v>7190</v>
      </c>
      <c r="H9" s="3" t="s">
        <v>18</v>
      </c>
      <c r="I9" s="3">
        <f>SQRT((J9-E9)^2+(J9-F9)^2+(J9-G9)^2/2)/J9*100</f>
        <v>2.9846659303535734</v>
      </c>
      <c r="J9" s="3">
        <f>(E9+F9+G9)/3</f>
        <v>7163.333333333333</v>
      </c>
      <c r="K9" s="3">
        <f>L9</f>
        <v>7000</v>
      </c>
      <c r="L9" s="4">
        <v>7000</v>
      </c>
      <c r="M9" s="5">
        <f>K9*D9</f>
        <v>21000</v>
      </c>
    </row>
    <row r="10" spans="1:13" ht="32.25" customHeight="1" x14ac:dyDescent="0.2">
      <c r="A10" s="23">
        <v>2</v>
      </c>
      <c r="B10" s="28" t="s">
        <v>20</v>
      </c>
      <c r="C10" s="23" t="s">
        <v>13</v>
      </c>
      <c r="D10" s="24">
        <v>5</v>
      </c>
      <c r="E10" s="1">
        <v>1590</v>
      </c>
      <c r="F10" s="7">
        <v>1500</v>
      </c>
      <c r="G10" s="7">
        <v>1590</v>
      </c>
      <c r="H10" s="3" t="s">
        <v>18</v>
      </c>
      <c r="I10" s="3">
        <f>SQRT((J10-E10)^2+(J10-F10)^2+(J10-G10)^2/2)/J10*100</f>
        <v>4.510015153676374</v>
      </c>
      <c r="J10" s="3">
        <f>(E10+F10+G10)/3</f>
        <v>1560</v>
      </c>
      <c r="K10" s="3">
        <f t="shared" ref="K10:K19" si="0">F10</f>
        <v>1500</v>
      </c>
      <c r="L10" s="4">
        <v>7000</v>
      </c>
      <c r="M10" s="5">
        <f t="shared" ref="M10:M19" si="1">K10*D10</f>
        <v>7500</v>
      </c>
    </row>
    <row r="11" spans="1:13" ht="15.75" x14ac:dyDescent="0.2">
      <c r="A11" s="30">
        <v>3</v>
      </c>
      <c r="B11" s="28" t="s">
        <v>21</v>
      </c>
      <c r="C11" s="23" t="s">
        <v>13</v>
      </c>
      <c r="D11" s="24">
        <v>13</v>
      </c>
      <c r="E11" s="7">
        <v>1750</v>
      </c>
      <c r="F11" s="1">
        <v>1700</v>
      </c>
      <c r="G11" s="1">
        <v>1700</v>
      </c>
      <c r="H11" s="3" t="s">
        <v>18</v>
      </c>
      <c r="I11" s="3">
        <f t="shared" ref="I11:I19" si="2">SQRT((J11-E11)^2+(J11-F11)^2+(J11-G11)^2/2)/J11*100</f>
        <v>2.276900854283217</v>
      </c>
      <c r="J11" s="3">
        <f>(E11+F11+G11)/3</f>
        <v>1716.6666666666667</v>
      </c>
      <c r="K11" s="3">
        <f t="shared" si="0"/>
        <v>1700</v>
      </c>
      <c r="L11" s="4">
        <v>7000</v>
      </c>
      <c r="M11" s="5">
        <f t="shared" si="1"/>
        <v>22100</v>
      </c>
    </row>
    <row r="12" spans="1:13" ht="27" customHeight="1" x14ac:dyDescent="0.2">
      <c r="A12" s="23">
        <v>4</v>
      </c>
      <c r="B12" s="28" t="s">
        <v>22</v>
      </c>
      <c r="C12" s="23" t="s">
        <v>13</v>
      </c>
      <c r="D12" s="23">
        <v>2</v>
      </c>
      <c r="E12" s="4">
        <v>2000</v>
      </c>
      <c r="F12" s="4">
        <v>2000</v>
      </c>
      <c r="G12" s="4">
        <v>2200</v>
      </c>
      <c r="H12" s="3" t="s">
        <v>18</v>
      </c>
      <c r="I12" s="3">
        <f>SQRT((J12-E12)^2+(J12-F12)^2+(J12-G12)^2/2)/J12*100</f>
        <v>6.4516129032258034</v>
      </c>
      <c r="J12" s="3">
        <f>(E12+F12+G12)/3</f>
        <v>2066.6666666666665</v>
      </c>
      <c r="K12" s="3">
        <f t="shared" si="0"/>
        <v>2000</v>
      </c>
      <c r="L12" s="4">
        <v>7000</v>
      </c>
      <c r="M12" s="5">
        <f t="shared" si="1"/>
        <v>4000</v>
      </c>
    </row>
    <row r="13" spans="1:13" s="21" customFormat="1" ht="27" customHeight="1" x14ac:dyDescent="0.2">
      <c r="A13" s="23">
        <v>5</v>
      </c>
      <c r="B13" s="28" t="s">
        <v>23</v>
      </c>
      <c r="C13" s="23" t="s">
        <v>13</v>
      </c>
      <c r="D13" s="23">
        <v>2</v>
      </c>
      <c r="E13" s="4">
        <v>1600</v>
      </c>
      <c r="F13" s="4">
        <v>1500</v>
      </c>
      <c r="G13" s="4">
        <v>1590</v>
      </c>
      <c r="H13" s="3" t="s">
        <v>18</v>
      </c>
      <c r="I13" s="3">
        <f t="shared" si="2"/>
        <v>4.8340230485094375</v>
      </c>
      <c r="J13" s="3">
        <f t="shared" ref="J13:J14" si="3">(E13+F13+G13)/3</f>
        <v>1563.3333333333333</v>
      </c>
      <c r="K13" s="3">
        <f t="shared" si="0"/>
        <v>1500</v>
      </c>
      <c r="L13" s="4">
        <v>7000</v>
      </c>
      <c r="M13" s="5">
        <f t="shared" si="1"/>
        <v>3000</v>
      </c>
    </row>
    <row r="14" spans="1:13" s="21" customFormat="1" ht="27" customHeight="1" x14ac:dyDescent="0.2">
      <c r="A14" s="23">
        <v>6</v>
      </c>
      <c r="B14" s="28" t="s">
        <v>29</v>
      </c>
      <c r="C14" s="23" t="s">
        <v>13</v>
      </c>
      <c r="D14" s="23">
        <v>24</v>
      </c>
      <c r="E14" s="4">
        <v>2550</v>
      </c>
      <c r="F14" s="4">
        <v>2500</v>
      </c>
      <c r="G14" s="4">
        <v>2600</v>
      </c>
      <c r="H14" s="3" t="s">
        <v>18</v>
      </c>
      <c r="I14" s="3">
        <f t="shared" si="2"/>
        <v>2.4014605321403706</v>
      </c>
      <c r="J14" s="3">
        <f t="shared" si="3"/>
        <v>2550</v>
      </c>
      <c r="K14" s="3">
        <f t="shared" si="0"/>
        <v>2500</v>
      </c>
      <c r="L14" s="4">
        <v>7000</v>
      </c>
      <c r="M14" s="5">
        <f t="shared" si="1"/>
        <v>60000</v>
      </c>
    </row>
    <row r="15" spans="1:13" ht="28.5" customHeight="1" x14ac:dyDescent="0.2">
      <c r="A15" s="23">
        <v>7</v>
      </c>
      <c r="B15" s="28" t="s">
        <v>30</v>
      </c>
      <c r="C15" s="23" t="s">
        <v>13</v>
      </c>
      <c r="D15" s="23">
        <v>5</v>
      </c>
      <c r="E15" s="4">
        <v>2550</v>
      </c>
      <c r="F15" s="4">
        <v>2500</v>
      </c>
      <c r="G15" s="4">
        <v>2600</v>
      </c>
      <c r="H15" s="3" t="s">
        <v>18</v>
      </c>
      <c r="I15" s="3">
        <f t="shared" si="2"/>
        <v>2.4014605321403706</v>
      </c>
      <c r="J15" s="3">
        <f>(E15+F15+G15)/3</f>
        <v>2550</v>
      </c>
      <c r="K15" s="3">
        <f t="shared" si="0"/>
        <v>2500</v>
      </c>
      <c r="L15" s="4">
        <v>7000</v>
      </c>
      <c r="M15" s="5">
        <f t="shared" si="1"/>
        <v>12500</v>
      </c>
    </row>
    <row r="16" spans="1:13" s="21" customFormat="1" ht="28.5" customHeight="1" x14ac:dyDescent="0.2">
      <c r="A16" s="23">
        <v>8</v>
      </c>
      <c r="B16" s="28" t="s">
        <v>30</v>
      </c>
      <c r="C16" s="23" t="s">
        <v>13</v>
      </c>
      <c r="D16" s="23">
        <v>3</v>
      </c>
      <c r="E16" s="4">
        <v>2550</v>
      </c>
      <c r="F16" s="4">
        <v>2500</v>
      </c>
      <c r="G16" s="4">
        <v>2600</v>
      </c>
      <c r="H16" s="3" t="s">
        <v>18</v>
      </c>
      <c r="I16" s="3">
        <f t="shared" si="2"/>
        <v>2.4014605321403706</v>
      </c>
      <c r="J16" s="3">
        <f t="shared" ref="J16:J19" si="4">(E16+F16+G16)/3</f>
        <v>2550</v>
      </c>
      <c r="K16" s="3">
        <f t="shared" si="0"/>
        <v>2500</v>
      </c>
      <c r="L16" s="4">
        <v>7000</v>
      </c>
      <c r="M16" s="5">
        <f t="shared" si="1"/>
        <v>7500</v>
      </c>
    </row>
    <row r="17" spans="1:13" s="21" customFormat="1" ht="28.5" customHeight="1" x14ac:dyDescent="0.2">
      <c r="A17" s="23">
        <v>9</v>
      </c>
      <c r="B17" s="28" t="s">
        <v>31</v>
      </c>
      <c r="C17" s="23" t="s">
        <v>13</v>
      </c>
      <c r="D17" s="23">
        <v>1</v>
      </c>
      <c r="E17" s="4">
        <v>3150</v>
      </c>
      <c r="F17" s="4">
        <v>3000</v>
      </c>
      <c r="G17" s="4">
        <v>3500</v>
      </c>
      <c r="H17" s="3" t="s">
        <v>18</v>
      </c>
      <c r="I17" s="3">
        <f t="shared" si="2"/>
        <v>9.4052512231457737</v>
      </c>
      <c r="J17" s="3">
        <f t="shared" si="4"/>
        <v>3216.6666666666665</v>
      </c>
      <c r="K17" s="3">
        <f t="shared" si="0"/>
        <v>3000</v>
      </c>
      <c r="L17" s="4">
        <v>7000</v>
      </c>
      <c r="M17" s="5">
        <f t="shared" si="1"/>
        <v>3000</v>
      </c>
    </row>
    <row r="18" spans="1:13" s="21" customFormat="1" ht="28.5" customHeight="1" x14ac:dyDescent="0.2">
      <c r="A18" s="23">
        <v>10</v>
      </c>
      <c r="B18" s="28" t="s">
        <v>31</v>
      </c>
      <c r="C18" s="23" t="s">
        <v>13</v>
      </c>
      <c r="D18" s="23">
        <v>1</v>
      </c>
      <c r="E18" s="4">
        <v>3150</v>
      </c>
      <c r="F18" s="4">
        <v>3000</v>
      </c>
      <c r="G18" s="4">
        <v>3500</v>
      </c>
      <c r="H18" s="3" t="s">
        <v>18</v>
      </c>
      <c r="I18" s="3">
        <f t="shared" si="2"/>
        <v>9.4052512231457737</v>
      </c>
      <c r="J18" s="3">
        <f t="shared" si="4"/>
        <v>3216.6666666666665</v>
      </c>
      <c r="K18" s="3">
        <f t="shared" si="0"/>
        <v>3000</v>
      </c>
      <c r="L18" s="4">
        <v>7000</v>
      </c>
      <c r="M18" s="5">
        <f t="shared" si="1"/>
        <v>3000</v>
      </c>
    </row>
    <row r="19" spans="1:13" s="21" customFormat="1" ht="28.5" customHeight="1" x14ac:dyDescent="0.2">
      <c r="A19" s="23">
        <v>11</v>
      </c>
      <c r="B19" s="28" t="s">
        <v>31</v>
      </c>
      <c r="C19" s="23" t="s">
        <v>13</v>
      </c>
      <c r="D19" s="23">
        <v>2</v>
      </c>
      <c r="E19" s="4">
        <v>3390</v>
      </c>
      <c r="F19" s="4">
        <v>3300</v>
      </c>
      <c r="G19" s="4">
        <v>3390</v>
      </c>
      <c r="H19" s="3" t="s">
        <v>18</v>
      </c>
      <c r="I19" s="3">
        <f t="shared" si="2"/>
        <v>2.0939356070640307</v>
      </c>
      <c r="J19" s="3">
        <f t="shared" si="4"/>
        <v>3360</v>
      </c>
      <c r="K19" s="3">
        <f t="shared" si="0"/>
        <v>3300</v>
      </c>
      <c r="L19" s="4">
        <v>7000</v>
      </c>
      <c r="M19" s="5">
        <f t="shared" si="1"/>
        <v>6600</v>
      </c>
    </row>
    <row r="20" spans="1:13" ht="18.75" customHeight="1" x14ac:dyDescent="0.2">
      <c r="A20" s="23"/>
      <c r="B20" s="23" t="s">
        <v>5</v>
      </c>
      <c r="C20" s="23"/>
      <c r="D20" s="23"/>
      <c r="E20" s="2"/>
      <c r="F20" s="2"/>
      <c r="G20" s="2"/>
      <c r="H20" s="3"/>
      <c r="I20" s="3"/>
      <c r="J20" s="3"/>
      <c r="K20" s="3"/>
      <c r="L20" s="3"/>
      <c r="M20" s="3">
        <f>SUM(M9:M19)</f>
        <v>150200</v>
      </c>
    </row>
    <row r="21" spans="1:13" ht="16.5" customHeight="1" x14ac:dyDescent="0.2">
      <c r="A21" s="8"/>
      <c r="B21" s="9"/>
      <c r="C21" s="8"/>
      <c r="D21" s="8"/>
      <c r="E21" s="10"/>
      <c r="F21" s="10"/>
      <c r="G21" s="10"/>
      <c r="H21" s="11"/>
      <c r="I21" s="11"/>
      <c r="J21" s="12"/>
      <c r="K21" s="12"/>
      <c r="L21" s="11"/>
      <c r="M21" s="11"/>
    </row>
    <row r="22" spans="1:13" ht="12.75" customHeight="1" x14ac:dyDescent="0.2">
      <c r="A22" s="15" t="s">
        <v>6</v>
      </c>
      <c r="B22" s="9"/>
      <c r="D22" s="13"/>
    </row>
    <row r="23" spans="1:13" ht="12.75" customHeight="1" x14ac:dyDescent="0.2">
      <c r="A23" s="15" t="s">
        <v>16</v>
      </c>
      <c r="H23" s="18">
        <f>M20</f>
        <v>150200</v>
      </c>
      <c r="I23" s="18"/>
      <c r="J23" s="15" t="s">
        <v>17</v>
      </c>
    </row>
    <row r="24" spans="1:13" x14ac:dyDescent="0.2">
      <c r="B24" s="14"/>
      <c r="D24" s="13"/>
    </row>
    <row r="25" spans="1:13" x14ac:dyDescent="0.2">
      <c r="B25" s="14"/>
      <c r="D25" s="13"/>
    </row>
    <row r="26" spans="1:13" x14ac:dyDescent="0.2">
      <c r="B26" s="14"/>
      <c r="D26" s="13"/>
    </row>
    <row r="27" spans="1:13" x14ac:dyDescent="0.2">
      <c r="B27" s="14"/>
      <c r="D27" s="13"/>
    </row>
    <row r="28" spans="1:13" x14ac:dyDescent="0.2">
      <c r="B28" s="14"/>
      <c r="D28" s="13"/>
    </row>
    <row r="29" spans="1:13" x14ac:dyDescent="0.2">
      <c r="B29" s="14"/>
      <c r="D29" s="13"/>
      <c r="J29" s="19"/>
      <c r="K29" s="19"/>
    </row>
    <row r="30" spans="1:13" x14ac:dyDescent="0.2">
      <c r="B30" s="14"/>
      <c r="D30" s="13"/>
    </row>
    <row r="31" spans="1:13" x14ac:dyDescent="0.2">
      <c r="B31" s="14"/>
      <c r="D31" s="13"/>
    </row>
    <row r="32" spans="1:13" x14ac:dyDescent="0.2">
      <c r="D32" s="13"/>
      <c r="H32" s="15" t="s">
        <v>10</v>
      </c>
    </row>
    <row r="33" spans="2:4" x14ac:dyDescent="0.2">
      <c r="B33" s="14"/>
      <c r="D33" s="13"/>
    </row>
    <row r="34" spans="2:4" x14ac:dyDescent="0.2">
      <c r="B34" s="14"/>
      <c r="D34" s="13"/>
    </row>
    <row r="35" spans="2:4" x14ac:dyDescent="0.2">
      <c r="B35" s="14"/>
      <c r="D35" s="13"/>
    </row>
    <row r="36" spans="2:4" x14ac:dyDescent="0.2">
      <c r="B36" s="14"/>
      <c r="D36" s="13"/>
    </row>
    <row r="37" spans="2:4" x14ac:dyDescent="0.2">
      <c r="B37" s="14"/>
      <c r="D37" s="13"/>
    </row>
    <row r="38" spans="2:4" x14ac:dyDescent="0.2">
      <c r="B38" s="14"/>
      <c r="D38" s="13"/>
    </row>
    <row r="39" spans="2:4" x14ac:dyDescent="0.2">
      <c r="B39" s="14"/>
      <c r="D39" s="13"/>
    </row>
    <row r="40" spans="2:4" x14ac:dyDescent="0.2">
      <c r="B40" s="14"/>
      <c r="D40" s="13"/>
    </row>
    <row r="41" spans="2:4" x14ac:dyDescent="0.2">
      <c r="B41" s="14"/>
      <c r="D41" s="13"/>
    </row>
    <row r="42" spans="2:4" x14ac:dyDescent="0.2">
      <c r="B42" s="14"/>
      <c r="D42" s="13"/>
    </row>
    <row r="43" spans="2:4" x14ac:dyDescent="0.2">
      <c r="B43" s="14"/>
      <c r="D43" s="13"/>
    </row>
    <row r="44" spans="2:4" x14ac:dyDescent="0.2">
      <c r="B44" s="14"/>
      <c r="D44" s="13"/>
    </row>
    <row r="45" spans="2:4" x14ac:dyDescent="0.2">
      <c r="B45" s="14"/>
      <c r="D45" s="13"/>
    </row>
    <row r="46" spans="2:4" x14ac:dyDescent="0.2">
      <c r="B46" s="14"/>
      <c r="D46" s="13"/>
    </row>
    <row r="47" spans="2:4" x14ac:dyDescent="0.2">
      <c r="B47" s="14"/>
      <c r="D47" s="13"/>
    </row>
    <row r="48" spans="2:4" x14ac:dyDescent="0.2">
      <c r="B48" s="14"/>
      <c r="D48" s="13"/>
    </row>
    <row r="49" spans="2:4" x14ac:dyDescent="0.2">
      <c r="B49" s="14"/>
      <c r="D49" s="13"/>
    </row>
    <row r="50" spans="2:4" x14ac:dyDescent="0.2">
      <c r="D50" s="13"/>
    </row>
    <row r="51" spans="2:4" x14ac:dyDescent="0.2">
      <c r="D51" s="13"/>
    </row>
    <row r="52" spans="2:4" x14ac:dyDescent="0.2">
      <c r="D52" s="13"/>
    </row>
    <row r="53" spans="2:4" x14ac:dyDescent="0.2">
      <c r="D53" s="13"/>
    </row>
    <row r="54" spans="2:4" x14ac:dyDescent="0.2">
      <c r="D54" s="13"/>
    </row>
    <row r="55" spans="2:4" x14ac:dyDescent="0.2">
      <c r="D55" s="13"/>
    </row>
    <row r="56" spans="2:4" x14ac:dyDescent="0.2">
      <c r="D56" s="13"/>
    </row>
    <row r="57" spans="2:4" x14ac:dyDescent="0.2">
      <c r="D57" s="13"/>
    </row>
    <row r="58" spans="2:4" x14ac:dyDescent="0.2">
      <c r="D58" s="13"/>
    </row>
    <row r="59" spans="2:4" x14ac:dyDescent="0.2">
      <c r="D59" s="13"/>
    </row>
    <row r="60" spans="2:4" x14ac:dyDescent="0.2">
      <c r="D60" s="13"/>
    </row>
    <row r="61" spans="2:4" x14ac:dyDescent="0.2">
      <c r="D61" s="13"/>
    </row>
    <row r="62" spans="2:4" x14ac:dyDescent="0.2">
      <c r="D62" s="31"/>
    </row>
    <row r="63" spans="2:4" x14ac:dyDescent="0.2">
      <c r="D63" s="31"/>
    </row>
    <row r="64" spans="2:4" x14ac:dyDescent="0.2">
      <c r="D64" s="31"/>
    </row>
    <row r="65" spans="4:4" x14ac:dyDescent="0.2">
      <c r="D65" s="13"/>
    </row>
  </sheetData>
  <mergeCells count="14">
    <mergeCell ref="A2:J2"/>
    <mergeCell ref="A7:A8"/>
    <mergeCell ref="B7:B8"/>
    <mergeCell ref="C7:C8"/>
    <mergeCell ref="D7:D8"/>
    <mergeCell ref="A5:B5"/>
    <mergeCell ref="A6:B6"/>
    <mergeCell ref="A3:M3"/>
    <mergeCell ref="A4:M4"/>
    <mergeCell ref="D62:D64"/>
    <mergeCell ref="E7:G7"/>
    <mergeCell ref="H7:J7"/>
    <mergeCell ref="M7:M8"/>
    <mergeCell ref="L7:L8"/>
  </mergeCells>
  <phoneticPr fontId="0" type="noConversion"/>
  <pageMargins left="0.25" right="0.25" top="0.75" bottom="0.75" header="0.3" footer="0.3"/>
  <pageSetup paperSize="9" scale="50" orientation="landscape" r:id="rId1"/>
  <headerFooter alignWithMargins="0"/>
  <rowBreaks count="1" manualBreakCount="1">
    <brk id="23" max="12" man="1"/>
  </rowBreaks>
  <drawing r:id="rId2"/>
  <legacyDrawing r:id="rId3"/>
  <controls>
    <mc:AlternateContent xmlns:mc="http://schemas.openxmlformats.org/markup-compatibility/2006">
      <mc:Choice Requires="x14">
        <control shapeId="1030" r:id="rId4" name="Control 6">
          <controlPr defaultSize="0" r:id="rId5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30" r:id="rId4" name="Control 6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7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29" r:id="rId6" name="Control 5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9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11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2" name="Control 2">
          <controlPr defaultSize="0" r:id="rId13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26" r:id="rId12" name="Control 2"/>
      </mc:Fallback>
    </mc:AlternateContent>
    <mc:AlternateContent xmlns:mc="http://schemas.openxmlformats.org/markup-compatibility/2006">
      <mc:Choice Requires="x14">
        <control shapeId="1025" r:id="rId14" name="Control 1">
          <controlPr defaultSize="0" r:id="rId13">
            <anchor moveWithCells="1">
              <from>
                <xdr:col>1</xdr:col>
                <xdr:colOff>0</xdr:colOff>
                <xdr:row>14</xdr:row>
                <xdr:rowOff>95250</xdr:rowOff>
              </from>
              <to>
                <xdr:col>1</xdr:col>
                <xdr:colOff>914400</xdr:colOff>
                <xdr:row>14</xdr:row>
                <xdr:rowOff>323850</xdr:rowOff>
              </to>
            </anchor>
          </controlPr>
        </control>
      </mc:Choice>
      <mc:Fallback>
        <control shapeId="1025" r:id="rId1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Ширалиева Юлия Сергеевна</cp:lastModifiedBy>
  <cp:revision/>
  <cp:lastPrinted>2025-04-09T06:32:32Z</cp:lastPrinted>
  <dcterms:created xsi:type="dcterms:W3CDTF">1996-10-08T23:32:33Z</dcterms:created>
  <dcterms:modified xsi:type="dcterms:W3CDTF">2026-05-22T07:07:43Z</dcterms:modified>
</cp:coreProperties>
</file>