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00"/>
  </bookViews>
  <sheets>
    <sheet name="111" sheetId="1" r:id="rId1"/>
  </sheets>
  <definedNames>
    <definedName name="_xlnm._FilterDatabase" localSheetId="0" hidden="1">'111'!$B$4:$O$6</definedName>
  </definedNames>
  <calcPr calcId="125725"/>
</workbook>
</file>

<file path=xl/calcChain.xml><?xml version="1.0" encoding="utf-8"?>
<calcChain xmlns="http://schemas.openxmlformats.org/spreadsheetml/2006/main">
  <c r="L6" i="1"/>
  <c r="M6" s="1"/>
  <c r="N6" s="1"/>
  <c r="O6" s="1"/>
  <c r="O7" s="1"/>
  <c r="I6"/>
  <c r="J6" s="1"/>
  <c r="K6" s="1"/>
  <c r="I5"/>
  <c r="J5" s="1"/>
  <c r="K5" s="1"/>
  <c r="L5"/>
  <c r="M5" s="1"/>
  <c r="N5" s="1"/>
  <c r="O5" s="1"/>
</calcChain>
</file>

<file path=xl/sharedStrings.xml><?xml version="1.0" encoding="utf-8"?>
<sst xmlns="http://schemas.openxmlformats.org/spreadsheetml/2006/main" count="23" uniqueCount="22">
  <si>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</si>
  <si>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</si>
  <si>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</si>
  <si>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</si>
  <si>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</si>
  <si>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</si>
  <si>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</si>
  <si>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</si>
  <si>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Ед.изм.</t>
  </si>
  <si>
    <t>Кол-во</t>
  </si>
  <si>
    <t>№ п/п</t>
  </si>
  <si>
    <t xml:space="preserve">Наименование товара </t>
  </si>
  <si>
    <t xml:space="preserve">КП №1 </t>
  </si>
  <si>
    <t>КП №2</t>
  </si>
  <si>
    <t>КП №3</t>
  </si>
  <si>
    <t>шт.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</si>
  <si>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</si>
  <si>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</si>
  <si>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</si>
  <si>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Конверт белый Формат С4 (229*324 мм) стрип лента</t>
  </si>
  <si>
    <t>Конверт белый формат С5 (162*229 мм) стрип лента</t>
  </si>
  <si>
    <t>ОБОСНОВАНИЕ
начальной (максимальной) цены 
 Наименование объекта закупки: «Поставка конвертов»  
Начальная (максимальная) цена контракта определена в соответствии со ст. 22 Федерального закона от 05.04.2013 года № 44 - ФЗ методом сопоставимых рыночных цен (анализа рынка)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</si>
</sst>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7" fillId="0" borderId="0"/>
  </cellStyleXfs>
  <cellXfs count="50">
    <xf numFmtId="0" fontId="0" fillId="0" borderId="0" xfId="0"/>
    <xf numFmtId="0" fontId="20" fillId="0" borderId="0" xfId="0" applyFont="1"/>
    <xf numFmtId="0" fontId="19" fillId="0" borderId="11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19" fillId="15" borderId="10" xfId="0" applyFont="1" applyFill="1" applyBorder="1" applyAlignment="1">
      <alignment horizontal="center" vertical="center" wrapText="1"/>
    </xf>
    <xf numFmtId="0" fontId="20" fillId="15" borderId="0" xfId="0" applyFont="1" applyFill="1"/>
    <xf numFmtId="0" fontId="21" fillId="15" borderId="10" xfId="0" applyFont="1" applyFill="1" applyBorder="1" applyAlignment="1">
      <alignment horizontal="center" vertical="center" wrapText="1"/>
    </xf>
    <xf numFmtId="0" fontId="22" fillId="15" borderId="0" xfId="0" applyFont="1" applyFill="1"/>
    <xf numFmtId="0" fontId="22" fillId="0" borderId="11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3" fillId="0" borderId="0" xfId="0" applyFont="1" applyFill="1"/>
    <xf numFmtId="4" fontId="23" fillId="0" borderId="0" xfId="0" applyNumberFormat="1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justify" vertical="center"/>
    </xf>
    <xf numFmtId="2" fontId="22" fillId="15" borderId="11" xfId="0" applyNumberFormat="1" applyFont="1" applyFill="1" applyBorder="1" applyAlignment="1">
      <alignment horizontal="center" vertical="center" wrapText="1"/>
    </xf>
    <xf numFmtId="4" fontId="22" fillId="15" borderId="11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30" fillId="15" borderId="10" xfId="0" applyFont="1" applyFill="1" applyBorder="1" applyAlignment="1">
      <alignment horizontal="center" vertical="center" wrapText="1"/>
    </xf>
    <xf numFmtId="0" fontId="29" fillId="15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2" fontId="22" fillId="15" borderId="10" xfId="0" applyNumberFormat="1" applyFont="1" applyFill="1" applyBorder="1" applyAlignment="1">
      <alignment horizontal="center" vertical="center" wrapText="1"/>
    </xf>
    <xf numFmtId="4" fontId="22" fillId="15" borderId="10" xfId="0" applyNumberFormat="1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2" fontId="29" fillId="0" borderId="11" xfId="0" applyNumberFormat="1" applyFont="1" applyFill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2</xdr:row>
      <xdr:rowOff>1238250</xdr:rowOff>
    </xdr:from>
    <xdr:to>
      <xdr:col>11</xdr:col>
      <xdr:colOff>19050</xdr:colOff>
      <xdr:row>2</xdr:row>
      <xdr:rowOff>1590675</xdr:rowOff>
    </xdr:to>
    <xdr:pic>
      <xdr:nvPicPr>
        <xdr:cNvPr id="1193" name="Picture 1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10</xdr:col>
      <xdr:colOff>0</xdr:colOff>
      <xdr:row>2</xdr:row>
      <xdr:rowOff>1362075</xdr:rowOff>
    </xdr:to>
    <xdr:pic>
      <xdr:nvPicPr>
        <xdr:cNvPr id="1194" name="Picture 2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247650</xdr:colOff>
      <xdr:row>2</xdr:row>
      <xdr:rowOff>2000250</xdr:rowOff>
    </xdr:from>
    <xdr:to>
      <xdr:col>11</xdr:col>
      <xdr:colOff>1771650</xdr:colOff>
      <xdr:row>2</xdr:row>
      <xdr:rowOff>2371725</xdr:rowOff>
    </xdr:to>
    <xdr:pic>
      <xdr:nvPicPr>
        <xdr:cNvPr id="1195" name="Picture 5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2</xdr:row>
      <xdr:rowOff>1400175</xdr:rowOff>
    </xdr:from>
    <xdr:to>
      <xdr:col>11</xdr:col>
      <xdr:colOff>438150</xdr:colOff>
      <xdr:row>2</xdr:row>
      <xdr:rowOff>1628775</xdr:rowOff>
    </xdr:to>
    <xdr:pic>
      <xdr:nvPicPr>
        <xdr:cNvPr id="1196" name="Picture 6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tabSelected="1" view="pageBreakPreview" zoomScaleNormal="100" zoomScaleSheetLayoutView="100" workbookViewId="0">
      <selection activeCell="I14" sqref="I14"/>
    </sheetView>
  </sheetViews>
  <sheetFormatPr defaultColWidth="9.140625" defaultRowHeight="15"/>
  <cols>
    <col min="1" max="1" width="2.5703125" style="1" customWidth="1"/>
    <col min="2" max="2" width="6.85546875" style="1" customWidth="1"/>
    <col min="3" max="3" width="33.28515625" style="1" customWidth="1"/>
    <col min="4" max="4" width="8.28515625" style="1" customWidth="1"/>
    <col min="5" max="5" width="8.5703125" style="1" customWidth="1"/>
    <col min="6" max="6" width="8.85546875" style="7" customWidth="1"/>
    <col min="7" max="7" width="9.42578125" style="5" customWidth="1"/>
    <col min="8" max="8" width="11" style="5" customWidth="1"/>
    <col min="9" max="9" width="10" style="1" customWidth="1"/>
    <col min="10" max="10" width="9.7109375" style="1" customWidth="1"/>
    <col min="11" max="11" width="9.42578125" style="1" customWidth="1"/>
    <col min="12" max="12" width="12.140625" style="1" customWidth="1"/>
    <col min="13" max="13" width="11.5703125" style="1" customWidth="1"/>
    <col min="14" max="14" width="11.140625" style="1" customWidth="1"/>
    <col min="15" max="15" width="15.5703125" style="1" customWidth="1"/>
    <col min="16" max="16384" width="9.140625" style="1"/>
  </cols>
  <sheetData>
    <row r="1" spans="1:15" customFormat="1" ht="91.5" customHeight="1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45.6" customHeight="1">
      <c r="A2" s="24"/>
      <c r="B2" s="38" t="s">
        <v>10</v>
      </c>
      <c r="C2" s="44" t="s">
        <v>11</v>
      </c>
      <c r="D2" s="45" t="s">
        <v>8</v>
      </c>
      <c r="E2" s="45" t="s">
        <v>9</v>
      </c>
      <c r="F2" s="47" t="s">
        <v>3</v>
      </c>
      <c r="G2" s="48"/>
      <c r="H2" s="49"/>
      <c r="I2" s="40" t="s">
        <v>5</v>
      </c>
      <c r="J2" s="40"/>
      <c r="K2" s="40"/>
      <c r="L2" s="41" t="s">
        <v>7</v>
      </c>
      <c r="M2" s="42"/>
      <c r="N2" s="42"/>
      <c r="O2" s="43"/>
    </row>
    <row r="3" spans="1:15" ht="180.75" customHeight="1">
      <c r="A3" s="24"/>
      <c r="B3" s="39"/>
      <c r="C3" s="45"/>
      <c r="D3" s="46"/>
      <c r="E3" s="46"/>
      <c r="F3" s="25" t="s">
        <v>12</v>
      </c>
      <c r="G3" s="26" t="s">
        <v>13</v>
      </c>
      <c r="H3" s="26" t="s">
        <v>14</v>
      </c>
      <c r="I3" s="27" t="s">
        <v>6</v>
      </c>
      <c r="J3" s="27" t="s">
        <v>0</v>
      </c>
      <c r="K3" s="28" t="s">
        <v>16</v>
      </c>
      <c r="L3" s="29" t="s">
        <v>17</v>
      </c>
      <c r="M3" s="27" t="s">
        <v>1</v>
      </c>
      <c r="N3" s="27" t="s">
        <v>2</v>
      </c>
      <c r="O3" s="27" t="s">
        <v>4</v>
      </c>
    </row>
    <row r="4" spans="1:15" ht="21" customHeight="1">
      <c r="B4" s="9"/>
      <c r="C4" s="11"/>
      <c r="D4" s="12"/>
      <c r="E4" s="12"/>
      <c r="F4" s="6"/>
      <c r="G4" s="4"/>
      <c r="H4" s="4"/>
      <c r="I4" s="10"/>
      <c r="J4" s="10"/>
      <c r="K4" s="2"/>
      <c r="L4" s="3"/>
      <c r="M4" s="10"/>
      <c r="N4" s="10"/>
      <c r="O4" s="10"/>
    </row>
    <row r="5" spans="1:15" ht="36" customHeight="1">
      <c r="B5" s="14">
        <v>1</v>
      </c>
      <c r="C5" s="8" t="s">
        <v>20</v>
      </c>
      <c r="D5" s="15" t="s">
        <v>15</v>
      </c>
      <c r="E5" s="15">
        <v>6000</v>
      </c>
      <c r="F5" s="22">
        <v>4.29</v>
      </c>
      <c r="G5" s="22">
        <v>4.6900000000000004</v>
      </c>
      <c r="H5" s="23">
        <v>6.35</v>
      </c>
      <c r="I5" s="13">
        <f t="shared" ref="I5" si="0">AVERAGE(F5:H5)</f>
        <v>5.1100000000000003</v>
      </c>
      <c r="J5" s="13">
        <f t="shared" ref="J5" si="1">SQRT(((SUM((POWER(F5-I5,2)),(POWER(G5-I5,2)),(POWER(H5-I5,2)))/(COLUMNS(F5:H5)-1))))</f>
        <v>1.0923369443537096</v>
      </c>
      <c r="K5" s="13">
        <f t="shared" ref="K5" si="2">J5/I5*100</f>
        <v>21.376456836667508</v>
      </c>
      <c r="L5" s="13">
        <f t="shared" ref="L5" si="3">((E5/3)*(SUM(F5:H5)))</f>
        <v>30660</v>
      </c>
      <c r="M5" s="13">
        <f t="shared" ref="M5" si="4">L5/E5</f>
        <v>5.1100000000000003</v>
      </c>
      <c r="N5" s="13">
        <f t="shared" ref="N5" si="5">ROUND(M5,2)</f>
        <v>5.1100000000000003</v>
      </c>
      <c r="O5" s="13">
        <f t="shared" ref="O5" si="6">N5*E5</f>
        <v>30660.000000000004</v>
      </c>
    </row>
    <row r="6" spans="1:15" ht="39.75" customHeight="1">
      <c r="B6" s="14">
        <v>2</v>
      </c>
      <c r="C6" s="8" t="s">
        <v>19</v>
      </c>
      <c r="D6" s="15" t="s">
        <v>15</v>
      </c>
      <c r="E6" s="15">
        <v>1000</v>
      </c>
      <c r="F6" s="22">
        <v>7.3</v>
      </c>
      <c r="G6" s="22">
        <v>6.7</v>
      </c>
      <c r="H6" s="23">
        <v>6.35</v>
      </c>
      <c r="I6" s="13">
        <f t="shared" ref="I6" si="7">AVERAGE(F6:H6)</f>
        <v>6.7833333333333341</v>
      </c>
      <c r="J6" s="13">
        <f t="shared" ref="J6" si="8">SQRT(((SUM((POWER(F6-I6,2)),(POWER(G6-I6,2)),(POWER(H6-I6,2)))/(COLUMNS(F6:H6)-1))))</f>
        <v>0.48045117684665256</v>
      </c>
      <c r="K6" s="13">
        <f t="shared" ref="K6" si="9">J6/I6*100</f>
        <v>7.0828183318916826</v>
      </c>
      <c r="L6" s="13">
        <f t="shared" ref="L6" si="10">((E6/3)*(SUM(F6:H6)))</f>
        <v>6783.333333333333</v>
      </c>
      <c r="M6" s="13">
        <f t="shared" ref="M6" si="11">L6/E6</f>
        <v>6.7833333333333332</v>
      </c>
      <c r="N6" s="13">
        <f t="shared" ref="N6" si="12">ROUND(M6,2)</f>
        <v>6.78</v>
      </c>
      <c r="O6" s="13">
        <f t="shared" ref="O6" si="13">N6*E6</f>
        <v>6780</v>
      </c>
    </row>
    <row r="7" spans="1:15" ht="29.25" customHeight="1">
      <c r="B7" s="30"/>
      <c r="C7" s="31" t="s">
        <v>18</v>
      </c>
      <c r="D7" s="32"/>
      <c r="E7" s="32"/>
      <c r="F7" s="33"/>
      <c r="G7" s="33"/>
      <c r="H7" s="34"/>
      <c r="I7" s="35"/>
      <c r="J7" s="35"/>
      <c r="K7" s="35"/>
      <c r="L7" s="35"/>
      <c r="M7" s="35"/>
      <c r="N7" s="35"/>
      <c r="O7" s="35">
        <f>SUM(O5:O6)</f>
        <v>37440</v>
      </c>
    </row>
    <row r="8" spans="1:15" customFormat="1">
      <c r="A8" s="16"/>
      <c r="B8" s="16"/>
      <c r="C8" s="16"/>
      <c r="D8" s="16"/>
      <c r="E8" s="16"/>
      <c r="F8" s="17"/>
      <c r="G8" s="17"/>
      <c r="H8" s="16"/>
      <c r="I8" s="16"/>
      <c r="J8" s="18"/>
      <c r="K8" s="16"/>
      <c r="L8" s="16"/>
      <c r="M8" s="16"/>
      <c r="N8" s="19"/>
    </row>
    <row r="9" spans="1:15" customFormat="1">
      <c r="A9" s="16"/>
      <c r="B9" s="16"/>
      <c r="C9" s="16"/>
      <c r="D9" s="16"/>
      <c r="E9" s="16"/>
      <c r="F9" s="17"/>
      <c r="G9" s="17"/>
      <c r="H9" s="16"/>
      <c r="I9" s="16"/>
      <c r="J9" s="18"/>
      <c r="K9" s="16"/>
      <c r="L9" s="16"/>
      <c r="M9" s="16"/>
      <c r="N9" s="16"/>
    </row>
    <row r="10" spans="1:15" customFormat="1">
      <c r="A10" s="16"/>
      <c r="B10" s="16"/>
      <c r="C10" s="16"/>
      <c r="D10" s="16"/>
      <c r="E10" s="16"/>
      <c r="F10" s="17"/>
      <c r="G10" s="17"/>
      <c r="H10" s="16"/>
      <c r="I10" s="16"/>
      <c r="J10" s="18"/>
      <c r="K10" s="16"/>
      <c r="L10" s="16"/>
      <c r="M10" s="16"/>
      <c r="N10" s="16"/>
    </row>
    <row r="11" spans="1:15" customFormat="1" ht="15.75">
      <c r="A11" s="16"/>
      <c r="B11" s="20"/>
      <c r="C11" s="16"/>
      <c r="D11" s="16"/>
      <c r="E11" s="16"/>
      <c r="F11" s="17"/>
      <c r="G11" s="17"/>
      <c r="H11" s="16"/>
      <c r="I11" s="16"/>
      <c r="J11" s="18"/>
      <c r="K11" s="16"/>
      <c r="L11" s="16"/>
      <c r="M11" s="16"/>
      <c r="N11" s="16"/>
    </row>
    <row r="12" spans="1:15" customFormat="1" ht="15.75">
      <c r="A12" s="16"/>
      <c r="B12" s="21"/>
      <c r="C12" s="16"/>
      <c r="D12" s="16"/>
      <c r="E12" s="16"/>
      <c r="F12" s="17"/>
      <c r="G12" s="17"/>
      <c r="H12" s="16"/>
      <c r="I12" s="16"/>
      <c r="J12" s="18"/>
      <c r="K12" s="16"/>
      <c r="L12" s="16"/>
      <c r="M12" s="16"/>
      <c r="N12" s="16"/>
    </row>
    <row r="13" spans="1:15" customFormat="1">
      <c r="A13" s="16"/>
      <c r="B13" s="16"/>
      <c r="C13" s="16"/>
      <c r="D13" s="16"/>
      <c r="E13" s="16"/>
      <c r="F13" s="17"/>
      <c r="G13" s="17"/>
      <c r="H13" s="16"/>
      <c r="I13" s="16"/>
      <c r="J13" s="18"/>
      <c r="K13" s="16"/>
      <c r="L13" s="16"/>
      <c r="M13" s="16"/>
      <c r="N13" s="16"/>
    </row>
    <row r="14" spans="1:15" customFormat="1">
      <c r="A14" s="16"/>
      <c r="B14" s="16"/>
      <c r="C14" s="16"/>
      <c r="D14" s="16"/>
      <c r="E14" s="16"/>
      <c r="F14" s="17"/>
      <c r="G14" s="17"/>
      <c r="H14" s="16"/>
      <c r="I14" s="16"/>
      <c r="J14" s="18"/>
      <c r="K14" s="16"/>
      <c r="L14" s="16"/>
      <c r="M14" s="16"/>
      <c r="N14" s="16"/>
    </row>
    <row r="15" spans="1:15" customFormat="1">
      <c r="A15" s="16"/>
      <c r="B15" s="16"/>
      <c r="C15" s="16"/>
      <c r="D15" s="16"/>
      <c r="E15" s="16"/>
      <c r="F15" s="17"/>
      <c r="G15" s="17"/>
      <c r="H15" s="16"/>
      <c r="I15" s="16"/>
      <c r="J15" s="18"/>
      <c r="K15" s="16"/>
      <c r="L15" s="16"/>
      <c r="M15" s="16"/>
      <c r="N15" s="16"/>
    </row>
  </sheetData>
  <autoFilter ref="B4:O6"/>
  <mergeCells count="8">
    <mergeCell ref="A1:N1"/>
    <mergeCell ref="B2:B3"/>
    <mergeCell ref="I2:K2"/>
    <mergeCell ref="L2:O2"/>
    <mergeCell ref="C2:C3"/>
    <mergeCell ref="D2:D3"/>
    <mergeCell ref="E2:E3"/>
    <mergeCell ref="F2:H2"/>
  </mergeCells>
  <phoneticPr fontId="18" type="noConversion"/>
  <pageMargins left="0.25" right="0.25" top="0.75" bottom="0.75" header="0.3" footer="0.3"/>
  <pageSetup paperSize="9" scale="8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111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2026-04-28T02:53:15Z</cp:lastPrinted>
  <dcterms:created xsi:type="dcterms:W3CDTF">2014-10-12T23:54:07Z</dcterms:created>
  <dcterms:modified xsi:type="dcterms:W3CDTF">2026-04-28T03:22:42Z</dcterms:modified>
</cp:coreProperties>
</file>