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linaos\Desktop\МФУ\"/>
    </mc:Choice>
  </mc:AlternateContent>
  <bookViews>
    <workbookView xWindow="0" yWindow="0" windowWidth="28800" windowHeight="12180"/>
  </bookViews>
  <sheets>
    <sheet name="программа для ЭВМ" sheetId="7" r:id="rId1"/>
  </sheets>
  <calcPr calcId="162913"/>
</workbook>
</file>

<file path=xl/calcChain.xml><?xml version="1.0" encoding="utf-8"?>
<calcChain xmlns="http://schemas.openxmlformats.org/spreadsheetml/2006/main">
  <c r="D11" i="7" l="1"/>
  <c r="K10" i="7"/>
  <c r="M10" i="7" s="1"/>
  <c r="J10" i="7"/>
  <c r="H10" i="7"/>
  <c r="F10" i="7"/>
  <c r="L10" i="7" l="1"/>
  <c r="O10" i="7"/>
  <c r="P10" i="7" s="1"/>
  <c r="Q10" i="7"/>
  <c r="Q11" i="7" s="1"/>
  <c r="N10" i="7" l="1"/>
  <c r="K11" i="7"/>
  <c r="F11" i="7" l="1"/>
  <c r="E11" i="7"/>
  <c r="G11" i="7"/>
  <c r="H11" i="7" l="1"/>
  <c r="L11" i="7"/>
</calcChain>
</file>

<file path=xl/sharedStrings.xml><?xml version="1.0" encoding="utf-8"?>
<sst xmlns="http://schemas.openxmlformats.org/spreadsheetml/2006/main" count="35" uniqueCount="25">
  <si>
    <t>Наименование предмета контракта</t>
  </si>
  <si>
    <t>Количество</t>
  </si>
  <si>
    <t>Цена за ед., руб.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</si>
  <si>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</si>
  <si>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</si>
  <si>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</si>
  <si>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</si>
  <si>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</si>
  <si>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Средняя арифметическая величина цены (руб.)</t>
  </si>
  <si>
    <t>(гр.5= гр.3 х гр. 4)</t>
  </si>
  <si>
    <t>(гр.7= гр.3 х гр. 6)</t>
  </si>
  <si>
    <t>(гр.9= гр.3 х гр. 8)</t>
  </si>
  <si>
    <t>(гр.11= гр.3 х гр. 10)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</si>
  <si>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</si>
  <si>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</si>
  <si>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</si>
  <si>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</si>
  <si>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</si>
  <si>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>Коэффициент вариации (%)*</t>
  </si>
  <si>
    <t>Среднее квадратичное 
отклонение</t>
  </si>
  <si>
    <t>усл.ед.</t>
  </si>
  <si>
    <t>МФУ лазерное Pantum BM5100ADN</t>
  </si>
  <si>
    <t>КП №1                                                         Вх. № 1282/26 от 27.08.2026</t>
  </si>
  <si>
    <t>КП №2                                                         Вх. № 1269/26 от 25.08.2026</t>
  </si>
  <si>
    <t>КП №3                                                         Вх. № 1273/26 от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</si>
</sst>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3" xfId="0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0" fontId="5" fillId="0" borderId="5" xfId="0" applyNumberFormat="1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shrinkToFit="1"/>
    </xf>
    <xf numFmtId="0" fontId="5" fillId="0" borderId="7" xfId="0" applyNumberFormat="1" applyFont="1" applyBorder="1" applyAlignment="1">
      <alignment horizontal="center" vertical="center" shrinkToFit="1"/>
    </xf>
    <xf numFmtId="4" fontId="3" fillId="0" borderId="0" xfId="0" applyNumberFormat="1" applyFont="1"/>
    <xf numFmtId="0" fontId="5" fillId="2" borderId="8" xfId="0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center" shrinkToFit="1"/>
    </xf>
    <xf numFmtId="0" fontId="2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shrinkToFit="1"/>
    </xf>
    <xf numFmtId="0" fontId="5" fillId="2" borderId="15" xfId="0" applyFont="1" applyFill="1" applyBorder="1" applyAlignment="1">
      <alignment horizontal="center" shrinkToFit="1"/>
    </xf>
    <xf numFmtId="0" fontId="1" fillId="0" borderId="3" xfId="0" applyNumberFormat="1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shrinkToFit="1"/>
    </xf>
    <xf numFmtId="0" fontId="1" fillId="0" borderId="30" xfId="0" applyNumberFormat="1" applyFont="1" applyBorder="1" applyAlignment="1">
      <alignment horizontal="center" vertical="center" wrapText="1"/>
    </xf>
    <xf numFmtId="0" fontId="0" fillId="0" borderId="0" xfId="0" applyFill="1"/>
    <xf numFmtId="0" fontId="5" fillId="0" borderId="18" xfId="0" applyFont="1" applyBorder="1" applyAlignment="1">
      <alignment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4" fontId="10" fillId="3" borderId="23" xfId="0" applyNumberFormat="1" applyFont="1" applyFill="1" applyBorder="1" applyAlignment="1" applyProtection="1">
      <alignment horizontal="center" vertical="center" shrinkToFit="1"/>
      <protection locked="0"/>
    </xf>
    <xf numFmtId="4" fontId="3" fillId="0" borderId="23" xfId="0" applyNumberFormat="1" applyFont="1" applyBorder="1" applyAlignment="1">
      <alignment horizontal="center" vertical="center" shrinkToFit="1"/>
    </xf>
    <xf numFmtId="0" fontId="12" fillId="0" borderId="23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4" fontId="14" fillId="0" borderId="23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4" fontId="3" fillId="0" borderId="23" xfId="0" applyNumberFormat="1" applyFont="1" applyFill="1" applyBorder="1" applyAlignment="1">
      <alignment horizontal="center" vertical="center" shrinkToFit="1"/>
    </xf>
    <xf numFmtId="4" fontId="3" fillId="0" borderId="21" xfId="0" applyNumberFormat="1" applyFont="1" applyFill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10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vertical="top" wrapTex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18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6" xfId="0" applyNumberFormat="1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" fontId="5" fillId="0" borderId="28" xfId="0" applyNumberFormat="1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4" fontId="5" fillId="0" borderId="26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7" fillId="2" borderId="29" xfId="0" applyNumberFormat="1" applyFont="1" applyFill="1" applyBorder="1" applyAlignment="1">
      <alignment horizontal="center" vertical="center" shrinkToFit="1"/>
    </xf>
    <xf numFmtId="0" fontId="7" fillId="2" borderId="19" xfId="0" applyNumberFormat="1" applyFont="1" applyFill="1" applyBorder="1" applyAlignment="1">
      <alignment horizontal="center" vertical="center" shrinkToFit="1"/>
    </xf>
    <xf numFmtId="0" fontId="7" fillId="2" borderId="22" xfId="0" applyNumberFormat="1" applyFont="1" applyFill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1" fillId="0" borderId="34" xfId="0" applyNumberFormat="1" applyFont="1" applyFill="1" applyBorder="1" applyAlignment="1">
      <alignment horizontal="center" vertical="center" wrapText="1"/>
    </xf>
    <xf numFmtId="0" fontId="11" fillId="0" borderId="3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zoomScale="85" zoomScaleNormal="85" workbookViewId="0">
      <selection activeCell="K25" sqref="K25"/>
    </sheetView>
  </sheetViews>
  <sheetFormatPr defaultRowHeight="15" x14ac:dyDescent="0.25"/>
  <cols>
    <col min="1" max="1" width="4.5703125" style="7" customWidth="1"/>
    <col min="2" max="2" width="33.42578125" style="7" customWidth="1"/>
    <col min="3" max="3" width="10.85546875" style="7" customWidth="1"/>
    <col min="4" max="4" width="7.28515625" style="7" customWidth="1"/>
    <col min="5" max="5" width="12.7109375" style="7" customWidth="1"/>
    <col min="6" max="6" width="14.5703125" style="7" customWidth="1"/>
    <col min="7" max="7" width="12.7109375" style="7" customWidth="1"/>
    <col min="8" max="8" width="14.7109375" style="7" customWidth="1"/>
    <col min="9" max="9" width="12.7109375" style="7" customWidth="1"/>
    <col min="10" max="10" width="15.28515625" style="7" customWidth="1"/>
    <col min="11" max="12" width="12.7109375" style="11" customWidth="1"/>
    <col min="13" max="13" width="8.7109375" style="7" customWidth="1"/>
    <col min="14" max="14" width="11.85546875" style="7" customWidth="1"/>
    <col min="15" max="16" width="8.7109375" style="7" customWidth="1"/>
    <col min="17" max="17" width="15.85546875" style="7" customWidth="1"/>
  </cols>
  <sheetData>
    <row r="1" spans="1:17" ht="38.450000000000003" customHeight="1" x14ac:dyDescent="0.25">
      <c r="A1" s="41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s="24" customFormat="1" ht="15.75" x14ac:dyDescent="0.25">
      <c r="A2" s="42" t="s">
        <v>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24" customFormat="1" ht="18.75" customHeight="1" x14ac:dyDescent="0.25">
      <c r="A3" s="43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s="24" customFormat="1" ht="96.75" customHeight="1" thickBot="1" x14ac:dyDescent="0.3">
      <c r="A4" s="44" t="s">
        <v>14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ht="15" customHeight="1" thickBot="1" x14ac:dyDescent="0.3">
      <c r="A5" s="45" t="s">
        <v>3</v>
      </c>
      <c r="B5" s="48" t="s">
        <v>0</v>
      </c>
      <c r="C5" s="51" t="s">
        <v>16</v>
      </c>
      <c r="D5" s="54" t="s">
        <v>1</v>
      </c>
      <c r="E5" s="57" t="s">
        <v>2</v>
      </c>
      <c r="F5" s="58"/>
      <c r="G5" s="58"/>
      <c r="H5" s="58"/>
      <c r="I5" s="58"/>
      <c r="J5" s="59"/>
      <c r="K5" s="60" t="s">
        <v>8</v>
      </c>
      <c r="L5" s="61"/>
      <c r="M5" s="72" t="s">
        <v>19</v>
      </c>
      <c r="N5" s="73"/>
      <c r="O5" s="72" t="s">
        <v>18</v>
      </c>
      <c r="P5" s="73"/>
      <c r="Q5" s="73" t="s">
        <v>13</v>
      </c>
    </row>
    <row r="6" spans="1:17" s="1" customFormat="1" ht="57.75" customHeight="1" x14ac:dyDescent="0.25">
      <c r="A6" s="46"/>
      <c r="B6" s="49"/>
      <c r="C6" s="52"/>
      <c r="D6" s="55"/>
      <c r="E6" s="78" t="s">
        <v>22</v>
      </c>
      <c r="F6" s="79"/>
      <c r="G6" s="78" t="s">
        <v>23</v>
      </c>
      <c r="H6" s="79"/>
      <c r="I6" s="78" t="s">
        <v>24</v>
      </c>
      <c r="J6" s="79"/>
      <c r="K6" s="62"/>
      <c r="L6" s="63"/>
      <c r="M6" s="74"/>
      <c r="N6" s="75"/>
      <c r="O6" s="76"/>
      <c r="P6" s="77"/>
      <c r="Q6" s="75"/>
    </row>
    <row r="7" spans="1:17" s="1" customFormat="1" ht="16.5" customHeight="1" thickBot="1" x14ac:dyDescent="0.3">
      <c r="A7" s="47"/>
      <c r="B7" s="50"/>
      <c r="C7" s="53"/>
      <c r="D7" s="56"/>
      <c r="E7" s="12" t="s">
        <v>6</v>
      </c>
      <c r="F7" s="13" t="s">
        <v>7</v>
      </c>
      <c r="G7" s="12" t="s">
        <v>6</v>
      </c>
      <c r="H7" s="13" t="s">
        <v>7</v>
      </c>
      <c r="I7" s="12" t="s">
        <v>6</v>
      </c>
      <c r="J7" s="13" t="s">
        <v>7</v>
      </c>
      <c r="K7" s="14" t="s">
        <v>6</v>
      </c>
      <c r="L7" s="13" t="s">
        <v>7</v>
      </c>
      <c r="M7" s="14" t="s">
        <v>6</v>
      </c>
      <c r="N7" s="13" t="s">
        <v>7</v>
      </c>
      <c r="O7" s="14" t="s">
        <v>6</v>
      </c>
      <c r="P7" s="13" t="s">
        <v>7</v>
      </c>
      <c r="Q7" s="75"/>
    </row>
    <row r="8" spans="1:17" s="1" customFormat="1" ht="12.75" customHeight="1" thickBot="1" x14ac:dyDescent="0.3">
      <c r="A8" s="3">
        <v>1</v>
      </c>
      <c r="B8" s="2">
        <v>2</v>
      </c>
      <c r="C8" s="23"/>
      <c r="D8" s="21">
        <v>3</v>
      </c>
      <c r="E8" s="4">
        <v>4</v>
      </c>
      <c r="F8" s="5">
        <v>5</v>
      </c>
      <c r="G8" s="4">
        <v>6</v>
      </c>
      <c r="H8" s="5">
        <v>7</v>
      </c>
      <c r="I8" s="4">
        <v>8</v>
      </c>
      <c r="J8" s="5">
        <v>9</v>
      </c>
      <c r="K8" s="6">
        <v>10</v>
      </c>
      <c r="L8" s="5">
        <v>11</v>
      </c>
      <c r="M8" s="6">
        <v>12</v>
      </c>
      <c r="N8" s="5">
        <v>13</v>
      </c>
      <c r="O8" s="6">
        <v>14</v>
      </c>
      <c r="P8" s="5">
        <v>15</v>
      </c>
      <c r="Q8" s="18">
        <v>16</v>
      </c>
    </row>
    <row r="9" spans="1:17" s="1" customFormat="1" ht="12" customHeight="1" thickBot="1" x14ac:dyDescent="0.25">
      <c r="A9" s="64"/>
      <c r="B9" s="65"/>
      <c r="C9" s="65"/>
      <c r="D9" s="66"/>
      <c r="E9" s="67" t="s">
        <v>9</v>
      </c>
      <c r="F9" s="68"/>
      <c r="G9" s="67" t="s">
        <v>10</v>
      </c>
      <c r="H9" s="68"/>
      <c r="I9" s="67" t="s">
        <v>11</v>
      </c>
      <c r="J9" s="68"/>
      <c r="K9" s="69" t="s">
        <v>12</v>
      </c>
      <c r="L9" s="68"/>
      <c r="M9" s="22"/>
      <c r="N9" s="20"/>
      <c r="O9" s="16"/>
      <c r="P9" s="17"/>
      <c r="Q9" s="19"/>
    </row>
    <row r="10" spans="1:17" ht="46.5" customHeight="1" thickBot="1" x14ac:dyDescent="0.3">
      <c r="A10" s="33">
        <v>1</v>
      </c>
      <c r="B10" s="30" t="s">
        <v>21</v>
      </c>
      <c r="C10" s="26" t="s">
        <v>20</v>
      </c>
      <c r="D10" s="27">
        <v>14</v>
      </c>
      <c r="E10" s="32">
        <v>42700</v>
      </c>
      <c r="F10" s="28">
        <f>ROUND(D10*E10,2)</f>
        <v>597800</v>
      </c>
      <c r="G10" s="32">
        <v>46000</v>
      </c>
      <c r="H10" s="28">
        <f>ROUND(D10*G10,2)</f>
        <v>644000</v>
      </c>
      <c r="I10" s="32">
        <v>51211</v>
      </c>
      <c r="J10" s="28">
        <f>ROUND(D10*I10,2)</f>
        <v>716954</v>
      </c>
      <c r="K10" s="29">
        <f>AVERAGE(E10,G10,I10)</f>
        <v>46637</v>
      </c>
      <c r="L10" s="29">
        <f>ROUND(D10*K10,2)</f>
        <v>652918</v>
      </c>
      <c r="M10" s="34">
        <f>ROUND(IF(K10&gt;0,STDEV(E10,G10,I10),0),2)</f>
        <v>4291.1099999999997</v>
      </c>
      <c r="N10" s="34">
        <f>ROUND(IF(L10&gt;0,STDEV(F10,H10,J10),0),2)</f>
        <v>60075.51</v>
      </c>
      <c r="O10" s="34">
        <f>M10*100/K10</f>
        <v>9.2010849754486763</v>
      </c>
      <c r="P10" s="34">
        <f>O10*D10</f>
        <v>128.81518965628146</v>
      </c>
      <c r="Q10" s="35">
        <f>MIN(F10,H10,J10)</f>
        <v>597800</v>
      </c>
    </row>
    <row r="11" spans="1:17" ht="29.25" customHeight="1" thickBot="1" x14ac:dyDescent="0.3">
      <c r="A11" s="70" t="s">
        <v>4</v>
      </c>
      <c r="B11" s="71"/>
      <c r="C11" s="25"/>
      <c r="D11" s="36">
        <f>SUM(D10:D10)</f>
        <v>14</v>
      </c>
      <c r="E11" s="37">
        <f>SUM(E10:E10)</f>
        <v>42700</v>
      </c>
      <c r="F11" s="38">
        <f>SUM(F10:F10)</f>
        <v>597800</v>
      </c>
      <c r="G11" s="38">
        <f>SUM(G10:G10)</f>
        <v>46000</v>
      </c>
      <c r="H11" s="38">
        <f>SUM(H10:H10)</f>
        <v>644000</v>
      </c>
      <c r="I11" s="38">
        <v>62658</v>
      </c>
      <c r="J11" s="38">
        <v>62658</v>
      </c>
      <c r="K11" s="38">
        <f>SUM(K10:K10)</f>
        <v>46637</v>
      </c>
      <c r="L11" s="38">
        <f>SUM(L10:L10)</f>
        <v>652918</v>
      </c>
      <c r="M11" s="38">
        <v>1335.81</v>
      </c>
      <c r="N11" s="38">
        <v>1335.81</v>
      </c>
      <c r="O11" s="38">
        <v>4.13</v>
      </c>
      <c r="P11" s="38">
        <v>4.13</v>
      </c>
      <c r="Q11" s="39">
        <f>SUM(Q10:Q10)</f>
        <v>597800</v>
      </c>
    </row>
    <row r="12" spans="1:17" ht="27" customHeight="1" x14ac:dyDescent="0.25">
      <c r="M12" s="15"/>
      <c r="N12" s="15"/>
      <c r="O12" s="15"/>
    </row>
    <row r="13" spans="1:17" ht="41.25" customHeight="1" x14ac:dyDescent="0.25"/>
    <row r="14" spans="1:17" ht="15.75" x14ac:dyDescent="0.25">
      <c r="B14" s="40" t="s">
        <v>17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/>
    </row>
    <row r="15" spans="1:17" ht="16.5" customHeight="1" x14ac:dyDescent="0.25"/>
    <row r="16" spans="1:17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9"/>
      <c r="L16" s="9"/>
      <c r="M16" s="10"/>
      <c r="N16" s="10"/>
      <c r="O16" s="10"/>
      <c r="P16" s="10"/>
      <c r="Q16" s="10"/>
    </row>
    <row r="17" spans="1:17" x14ac:dyDescent="0.25">
      <c r="G17" s="31"/>
    </row>
    <row r="18" spans="1:17" ht="87.75" customHeight="1" x14ac:dyDescent="0.25"/>
    <row r="20" spans="1:17" s="8" customFormat="1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11"/>
      <c r="L20" s="11"/>
      <c r="M20" s="7"/>
      <c r="N20" s="7"/>
      <c r="O20" s="7"/>
      <c r="P20" s="7"/>
      <c r="Q20" s="7"/>
    </row>
  </sheetData>
  <mergeCells count="23">
    <mergeCell ref="A11:B11"/>
    <mergeCell ref="M5:N6"/>
    <mergeCell ref="O5:P6"/>
    <mergeCell ref="Q5:Q7"/>
    <mergeCell ref="E6:F6"/>
    <mergeCell ref="G6:H6"/>
    <mergeCell ref="I6:J6"/>
    <mergeCell ref="B14:P14"/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  <mergeCell ref="A9:D9"/>
    <mergeCell ref="E9:F9"/>
    <mergeCell ref="G9:H9"/>
    <mergeCell ref="I9:J9"/>
    <mergeCell ref="K9:L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программа для ЭВМ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Габлина Олеся Сергеевна</cp:lastModifiedBy>
  <cp:lastPrinted>2025-05-28T08:15:48Z</cp:lastPrinted>
  <dcterms:created xsi:type="dcterms:W3CDTF">2016-05-18T09:10:41Z</dcterms:created>
  <dcterms:modified xsi:type="dcterms:W3CDTF">2026-08-27T11:34:19Z</dcterms:modified>
</cp:coreProperties>
</file>