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"/>
  </bookViews>
  <sheets>
    <sheet name="Расчет ЗАПЧАСТИ" sheetId="1" state="hidden" r:id="rId1"/>
    <sheet name="запчасти" sheetId="2" state="visible" r:id="rId2"/>
    <sheet name="ТО и РПР" sheetId="3" state="visible" r:id="rId3"/>
  </sheets>
  <definedNames>
    <definedName name="_xlnm.Print_Area" localSheetId="0">'Расчет ЗАПЧАСТИ'!$A$1:$Q$22</definedName>
    <definedName name="Print_Titles" localSheetId="1">запчасти!$4:$5</definedName>
  </definedNames>
  <calcPr refMode="R1C1"/>
</workbook>
</file>

<file path=xl/sharedStrings.xml><?xml version="1.0" encoding="utf-8"?>
<sst xmlns="http://schemas.openxmlformats.org/spreadsheetml/2006/main" count="88" uniqueCount="88">
  <si>
    <t xml:space="preserve">Расчет начальной (максимальной) цены государственного контракта (Н(М)ЦК)</t>
  </si>
  <si>
    <t>№</t>
  </si>
  <si>
    <t xml:space="preserve">Наименование запасных частей и оборудования</t>
  </si>
  <si>
    <t xml:space="preserve">Ед. изм</t>
  </si>
  <si>
    <t>Кол-во</t>
  </si>
  <si>
    <t xml:space="preserve">Ценовая информация стоимости объекта закупки, (руб) за ед.изм.</t>
  </si>
  <si>
    <t xml:space="preserve">Данные реестра контрактов (руб./ед.изм.)</t>
  </si>
  <si>
    <t xml:space="preserve">Данные статистики</t>
  </si>
  <si>
    <t xml:space="preserve">Оценка однородности совокупности значений выявленных цен, используемых в расчете Н(М)ЦК</t>
  </si>
  <si>
    <t xml:space="preserve">Н(М)ЦК,  определяемая методом сопоставимых рыночных цен (анализа рынка)</t>
  </si>
  <si>
    <t xml:space="preserve">Источник №1 (ком.предложение № 7 от 06.02.2017)</t>
  </si>
  <si>
    <t xml:space="preserve">Источник №2  (ком.предложение № 20/7 от 07.02.2017)</t>
  </si>
  <si>
    <t xml:space="preserve">Источник №3 (ком.предложение № 36 от 08.02.2017)</t>
  </si>
  <si>
    <t xml:space="preserve">Номер сведений о контракте №___ от </t>
  </si>
  <si>
    <r>
      <t xml:space="preserve">Средняя арифметическая цена за единицу     &lt;</t>
    </r>
    <r>
      <rPr>
        <b/>
        <i/>
        <sz val="10"/>
        <color indexed="64"/>
        <rFont val="Times New Roman"/>
      </rPr>
      <t>ц</t>
    </r>
    <r>
      <rPr>
        <b/>
        <sz val="10"/>
        <color indexed="64"/>
        <rFont val="Times New Roman"/>
      </rPr>
      <t xml:space="preserve">&gt; </t>
    </r>
  </si>
  <si>
    <t xml:space="preserve">Среднее квадратичное отклонение</t>
  </si>
  <si>
    <r>
      <t xml:space="preserve">коэффициент вариации цен V (%)           </t>
    </r>
    <r>
      <rPr>
        <i/>
        <sz val="10"/>
        <color indexed="64"/>
        <rFont val="Times New Roman"/>
      </rPr>
      <t xml:space="preserve">         (не должен превышать 33%)</t>
    </r>
  </si>
  <si>
    <r>
      <rPr>
        <b/>
        <sz val="10"/>
        <color indexed="64"/>
        <rFont val="Times New Roman"/>
      </rPr>
      <t xml:space="preserve">Расчет Н(М)ЦК по формуле</t>
    </r>
    <r>
      <rPr>
        <sz val="10"/>
        <color indexed="64"/>
        <rFont val="Times New Roman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</si>
  <si>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Цена за единицу изм. (руб.)</t>
  </si>
  <si>
    <t xml:space="preserve">Н(М)ЦК с учетом округления цены за единицу (руб.)</t>
  </si>
  <si>
    <t xml:space="preserve">Оказание услуг по проведению испытаний  ВПВ в административном здании Управления Федерального казначейства по Пермскому краю по адресу: 614000, г. Пермь, ул. Петропавловская, 55А</t>
  </si>
  <si>
    <t>шт.</t>
  </si>
  <si>
    <t xml:space="preserve">Оказание услуг по проведению испытаний  ВПВ в административном здании территориального отдела № 1 по адресу: 614000, г. Пермь, Комсомольский проспект,22</t>
  </si>
  <si>
    <t xml:space="preserve">Оказание услуг по проведению испытаний  ВПВ в административном здании территориального отдела № 2 по адресу: 614095, г. Пермь, ул. Мира, 15</t>
  </si>
  <si>
    <t xml:space="preserve">Оказание услуг по проведению испытаний  ВПВ в административном здании территориального отдела № 3 по адресу: 614101, г. Пермь, ул. Кировоградская, 38</t>
  </si>
  <si>
    <t xml:space="preserve">Оказание услуг по проведению испытаний  ВПВ в административном здании территориального отдела № 5 по адресу: 6618320, г. Александровск, ул. Ким, 33</t>
  </si>
  <si>
    <t xml:space="preserve">Оказание услуг по проведению испытаний  ВПВ в административном здании территориального отдела № 12 по адресу: 618900, г. Лысьва, ул. Федосеева, 20</t>
  </si>
  <si>
    <t xml:space="preserve">Оказание услуг по проведению испытаний  ВПВ в административном здании территориального отдела № 16 по адресу: 618150, с. Барда, ул. 1 Мая, 8</t>
  </si>
  <si>
    <t xml:space="preserve">Оказание услуг по проведению испытаний  ВПВ в административном здании территориального отдела № 21 по адресу: 618170, с. Елово, ул. Ленина, 30</t>
  </si>
  <si>
    <t xml:space="preserve">Оказание услуг по проведению испытаний  ВПВ в административном здании территориального отдела № 22 по адресу: 617020, п. Ильинский, ул. Советская, 10</t>
  </si>
  <si>
    <t xml:space="preserve">Оказание услуг по проведению испытаний  ВПВ в административном здании территориального отдела № 23 по адресу: 617210, с. Карагай, ул. Карла Маркса, 23</t>
  </si>
  <si>
    <t xml:space="preserve">Оказание услуг по проведению испытаний  ВПВ в административном здании территориального отдела № 31 по адресу: 618100, г. Оханск, ул. Красная, 1Б</t>
  </si>
  <si>
    <t xml:space="preserve">Оказание услуг по проведению испытаний  ВПВ в административном здании территориального отдела № 38 по адресу: 617830,  г. Чернушка, ул. Нефтяников, 1</t>
  </si>
  <si>
    <t xml:space="preserve">Оказание услуг по проведению испытаний  ВПВ в административном здании территориального отдела № 40 по адресу: 619000,  г. Кудымкар, ул. М.Горького, 33 
</t>
  </si>
  <si>
    <t>Итого</t>
  </si>
  <si>
    <t xml:space="preserve">Техническое обслуживание оборудования по обеспечению безопасности информации (диагностика межсетевого экрана)</t>
  </si>
  <si>
    <t xml:space="preserve">Наименование услуг</t>
  </si>
  <si>
    <t xml:space="preserve">Ед. изм*</t>
  </si>
  <si>
    <t xml:space="preserve">Источник №1 
вх. от 20.07.2026 № 7030</t>
  </si>
  <si>
    <t xml:space="preserve">Источник №2  
вх. от 13.05.2026 № 4693</t>
  </si>
  <si>
    <t xml:space="preserve">Источник №3
вх. от 13.05.2026 № 4691</t>
  </si>
  <si>
    <r>
      <t xml:space="preserve">Средняя арифметическая цена за единицу     &lt;</t>
    </r>
    <r>
      <rPr>
        <b/>
        <i/>
        <sz val="10"/>
        <color theme="1"/>
        <rFont val="Times New Roman"/>
      </rPr>
      <t>ц</t>
    </r>
    <r>
      <rPr>
        <b/>
        <sz val="10"/>
        <color theme="1"/>
        <rFont val="Times New Roman"/>
      </rPr>
      <t xml:space="preserve">&gt; </t>
    </r>
  </si>
  <si>
    <r>
      <t xml:space="preserve">коэффициент вариации цен V (%)           </t>
    </r>
    <r>
      <rPr>
        <i/>
        <sz val="10"/>
        <color theme="1"/>
        <rFont val="Times New Roman"/>
      </rPr>
      <t xml:space="preserve">         (не должен превышать 33%)</t>
    </r>
  </si>
  <si>
    <r>
      <rPr>
        <b/>
        <sz val="10"/>
        <color theme="1"/>
        <rFont val="Times New Roman"/>
      </rPr>
      <t xml:space="preserve">Расчет Н(М)ЦК по формуле</t>
    </r>
    <r>
      <rPr>
        <sz val="10"/>
        <color theme="1"/>
        <rFont val="Times New Roman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</si>
  <si>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усл.ед.</t>
  </si>
  <si>
    <t xml:space="preserve">В результате проведенного расчета Н (М)ЦК, контракта составила </t>
  </si>
  <si>
    <t>рублей</t>
  </si>
  <si>
    <t xml:space="preserve">на техническое обслуживание и регламентно-профилактический ремонт вычислительной техники и оргтехники Пермский край</t>
  </si>
  <si>
    <t xml:space="preserve">Ед. изм.</t>
  </si>
  <si>
    <t xml:space="preserve">Источник №1 (КП б/н от 19.05.2020) </t>
  </si>
  <si>
    <t xml:space="preserve">Источник №2  (КП б/н от 19.05.2020) </t>
  </si>
  <si>
    <t xml:space="preserve">Источник №3 (КП б/н от 19.05.2020) </t>
  </si>
  <si>
    <r>
      <t xml:space="preserve">Средняя арифметическая цена за единицу     &lt;</t>
    </r>
    <r>
      <rPr>
        <i/>
        <sz val="11"/>
        <color theme="1"/>
        <rFont val="Times New Roman"/>
      </rPr>
      <t>ц</t>
    </r>
    <r>
      <rPr>
        <sz val="11"/>
        <color theme="1"/>
        <rFont val="Times New Roman"/>
      </rPr>
      <t xml:space="preserve">&gt; </t>
    </r>
  </si>
  <si>
    <r>
      <t xml:space="preserve">коэффициент вариации цен V (%)           </t>
    </r>
    <r>
      <rPr>
        <i/>
        <sz val="11"/>
        <color theme="1"/>
        <rFont val="Times New Roman"/>
      </rPr>
      <t xml:space="preserve">         (не должен превышать 33%)</t>
    </r>
  </si>
  <si>
    <t xml:space="preserve">Расчет Н(М)ЦК по формуле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</si>
  <si>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 xml:space="preserve">Заправка картриджа тонером в принтерах</t>
  </si>
  <si>
    <t xml:space="preserve">ТО принтера (А 4)</t>
  </si>
  <si>
    <t xml:space="preserve">Ремонт принтера (А4) 1-ой категории сложности</t>
  </si>
  <si>
    <t xml:space="preserve">Ремонт принтера (А4) 2-ой категории сложности</t>
  </si>
  <si>
    <t xml:space="preserve">Ремонт принтера (А4) 3-ой категории сложности</t>
  </si>
  <si>
    <t xml:space="preserve">ТО принтера (А 3)</t>
  </si>
  <si>
    <t xml:space="preserve">Ремонт принтера (А3) 1 - ой категории сложности</t>
  </si>
  <si>
    <t xml:space="preserve">Ремонт принтера (А3) 2 - ой категории сложности</t>
  </si>
  <si>
    <t xml:space="preserve">Ремонт принтера (А3) 3 - ой категории сложности</t>
  </si>
  <si>
    <t xml:space="preserve">ТО МФУ (А 4)</t>
  </si>
  <si>
    <t xml:space="preserve">Ремонт МФУ (А 4) 1-ой категории сложности</t>
  </si>
  <si>
    <t xml:space="preserve">Ремонт МФУ (А 4) 2-ой категории сложности</t>
  </si>
  <si>
    <t xml:space="preserve">Ремонт МФУ (А 4) 3-ой категории сложности</t>
  </si>
  <si>
    <t xml:space="preserve">ТО МФУ (А 3)</t>
  </si>
  <si>
    <t xml:space="preserve">Ремонт МФУ (А 3) 1-ой категории сложности</t>
  </si>
  <si>
    <t xml:space="preserve">Ремонт МФУ (А 3) 2-ой категории сложности</t>
  </si>
  <si>
    <t xml:space="preserve">Ремонт МФУ (А 3) 3-ой категории сложности</t>
  </si>
  <si>
    <t xml:space="preserve">ТО копировального аппарата (А 4)</t>
  </si>
  <si>
    <t xml:space="preserve">Ремонт копировального аппарата (А 4) 1-ой категории сложности</t>
  </si>
  <si>
    <t xml:space="preserve">Ремонт копировального аппарата (А 4) 2-ой категории сложности</t>
  </si>
  <si>
    <t xml:space="preserve">Ремонт копировального аппарата (А 4) 3-й категории сложности</t>
  </si>
  <si>
    <t xml:space="preserve">ТО копировального аппарата (А 3)</t>
  </si>
  <si>
    <t xml:space="preserve">Ремонт копировального аппарата (А 3) 1-й категории сложности</t>
  </si>
  <si>
    <t xml:space="preserve">Ремонт копировального аппарата (А 3)2-й категории сложности</t>
  </si>
  <si>
    <t xml:space="preserve">Ремонт копировального аппарата (А 3)3-й категории сложности</t>
  </si>
  <si>
    <t xml:space="preserve">Установка/замена аккумулятора в источниках бесперебойного питания</t>
  </si>
  <si>
    <t xml:space="preserve">Диагностика неисправности монитора ЭЛТ/ЖК</t>
  </si>
  <si>
    <t xml:space="preserve">Диагностика компьютера</t>
  </si>
  <si>
    <t xml:space="preserve">ТО системного блока</t>
  </si>
  <si>
    <t xml:space="preserve">Замена аккумулятора материнской платы</t>
  </si>
  <si>
    <t xml:space="preserve">Ремонт системного блока 1-й категории сложности</t>
  </si>
  <si>
    <t xml:space="preserve">Ремонт системного блока 2-й категории сложности</t>
  </si>
  <si>
    <t xml:space="preserve">Ремонт системного блока 3-й категории сложности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</si>
</sst>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-* #,##0.00\ &quot;р.&quot;_-;\-* #,##0.00\ &quot;р.&quot;_-;_-* &quot;-&quot;??\ &quot;р.&quot;_-;_-@_-"/>
    <numFmt numFmtId="161" formatCode="_(* #,##0.00_);_(* \(\ #,##0.00\ \);_(* &quot;-&quot;??_);_(\ @_ \)"/>
    <numFmt numFmtId="162" formatCode="0.00;[Red]0.00"/>
    <numFmt numFmtId="163" formatCode="0;[Red]0"/>
  </numFmts>
  <fonts count="42">
    <font>
      <sz val="11.000000"/>
      <color theme="1"/>
      <name val="Calibri"/>
      <scheme val="minor"/>
    </font>
    <font>
      <sz val="11.000000"/>
      <color indexed="64"/>
      <name val="Calibri"/>
    </font>
    <font>
      <sz val="11.000000"/>
      <color indexed="65"/>
      <name val="Calibri"/>
    </font>
    <font>
      <sz val="11.000000"/>
      <color indexed="62"/>
      <name val="Calibri"/>
    </font>
    <font>
      <b/>
      <sz val="11.000000"/>
      <color indexed="63"/>
      <name val="Calibri"/>
    </font>
    <font>
      <b/>
      <sz val="11.000000"/>
      <color indexed="52"/>
      <name val="Calibri"/>
    </font>
    <font>
      <sz val="10.000000"/>
      <name val="Arial Cyr"/>
    </font>
    <font>
      <b/>
      <sz val="15.000000"/>
      <color indexed="56"/>
      <name val="Calibri"/>
    </font>
    <font>
      <b/>
      <sz val="15.000000"/>
      <color indexed="54"/>
      <name val="Calibri"/>
    </font>
    <font>
      <b/>
      <sz val="13.000000"/>
      <color indexed="56"/>
      <name val="Calibri"/>
    </font>
    <font>
      <b/>
      <sz val="13.000000"/>
      <color indexed="54"/>
      <name val="Calibri"/>
    </font>
    <font>
      <b/>
      <sz val="11.000000"/>
      <color indexed="56"/>
      <name val="Calibri"/>
    </font>
    <font>
      <b/>
      <sz val="11.000000"/>
      <color indexed="54"/>
      <name val="Calibri"/>
    </font>
    <font>
      <b/>
      <sz val="11.000000"/>
      <color indexed="64"/>
      <name val="Calibri"/>
    </font>
    <font>
      <b/>
      <sz val="11.000000"/>
      <color indexed="65"/>
      <name val="Calibri"/>
    </font>
    <font>
      <b/>
      <sz val="18.000000"/>
      <color indexed="56"/>
      <name val="Cambria"/>
    </font>
    <font>
      <sz val="18.000000"/>
      <color indexed="54"/>
      <name val="Calibri Light"/>
    </font>
    <font>
      <sz val="11.000000"/>
      <color indexed="60"/>
      <name val="Calibri"/>
    </font>
    <font>
      <sz val="10.000000"/>
      <name val="Tahoma"/>
    </font>
    <font>
      <sz val="10.000000"/>
      <name val="Arial"/>
    </font>
    <font>
      <sz val="9.000000"/>
      <name val="Times New Roman"/>
    </font>
    <font>
      <sz val="11.000000"/>
      <color indexed="64"/>
      <name val="Times New Roman"/>
    </font>
    <font>
      <sz val="11.000000"/>
      <color indexed="20"/>
      <name val="Calibri"/>
    </font>
    <font>
      <i/>
      <sz val="11.000000"/>
      <color indexed="23"/>
      <name val="Calibri"/>
    </font>
    <font>
      <sz val="11.000000"/>
      <color indexed="52"/>
      <name val="Calibri"/>
    </font>
    <font>
      <sz val="10.000000"/>
      <name val="Helv"/>
    </font>
    <font>
      <sz val="11.000000"/>
      <color indexed="2"/>
      <name val="Calibri"/>
    </font>
    <font>
      <sz val="11.000000"/>
      <color indexed="17"/>
      <name val="Calibri"/>
    </font>
    <font>
      <sz val="10.000000"/>
      <color theme="1"/>
      <name val="Times New Roman"/>
    </font>
    <font>
      <b/>
      <sz val="14.000000"/>
      <color indexed="64"/>
      <name val="Times New Roman"/>
    </font>
    <font>
      <b/>
      <sz val="10.000000"/>
      <color indexed="64"/>
      <name val="Times New Roman"/>
    </font>
    <font>
      <sz val="10.000000"/>
      <color indexed="64"/>
      <name val="Times New Roman"/>
    </font>
    <font>
      <b/>
      <sz val="10.000000"/>
      <color theme="1"/>
      <name val="Times New Roman"/>
    </font>
    <font>
      <sz val="11.000000"/>
      <color theme="1"/>
      <name val="Times New Roman"/>
    </font>
    <font>
      <sz val="10.000000"/>
      <color theme="1"/>
      <name val="Tahoma"/>
    </font>
    <font>
      <b/>
      <sz val="14.000000"/>
      <color theme="1"/>
      <name val="Times New Roman"/>
    </font>
    <font>
      <sz val="11.000000"/>
      <name val="Tahoma"/>
    </font>
    <font>
      <sz val="11.000000"/>
      <name val="Times New Roman"/>
    </font>
    <font>
      <sz val="12.000000"/>
      <color theme="1"/>
      <name val="Times New Roman"/>
    </font>
    <font>
      <b/>
      <sz val="11.000000"/>
      <name val="Times New Roman"/>
    </font>
    <font>
      <sz val="11.000000"/>
      <color theme="1"/>
      <name val="Tahoma"/>
    </font>
    <font>
      <b/>
      <sz val="11.000000"/>
      <color theme="1"/>
      <name val="Times New Roman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31"/>
      </patternFill>
    </fill>
    <fill>
      <patternFill patternType="solid">
        <fgColor indexed="27"/>
        <bgColor indexed="27"/>
      </patternFill>
    </fill>
    <fill>
      <patternFill patternType="solid">
        <fgColor indexed="45"/>
        <bgColor indexed="45"/>
      </patternFill>
    </fill>
    <fill>
      <patternFill patternType="solid">
        <fgColor indexed="47"/>
        <bgColor indexed="47"/>
      </patternFill>
    </fill>
    <fill>
      <patternFill patternType="solid">
        <fgColor indexed="42"/>
        <bgColor indexed="42"/>
      </patternFill>
    </fill>
    <fill>
      <patternFill patternType="solid">
        <fgColor indexed="65"/>
        <bgColor indexed="65"/>
      </patternFill>
    </fill>
    <fill>
      <patternFill patternType="solid">
        <fgColor indexed="46"/>
        <bgColor indexed="46"/>
      </patternFill>
    </fill>
    <fill>
      <patternFill patternType="solid">
        <fgColor indexed="26"/>
        <bgColor indexed="26"/>
      </patternFill>
    </fill>
    <fill>
      <patternFill patternType="solid">
        <fgColor indexed="44"/>
        <bgColor indexed="44"/>
      </patternFill>
    </fill>
    <fill>
      <patternFill patternType="solid">
        <fgColor indexed="29"/>
        <bgColor indexed="29"/>
      </patternFill>
    </fill>
    <fill>
      <patternFill patternType="solid">
        <fgColor indexed="3"/>
        <bgColor indexed="3"/>
      </patternFill>
    </fill>
    <fill>
      <patternFill patternType="solid">
        <fgColor indexed="22"/>
        <bgColor indexed="22"/>
      </patternFill>
    </fill>
    <fill>
      <patternFill patternType="solid">
        <fgColor indexed="43"/>
        <bgColor indexed="43"/>
      </patternFill>
    </fill>
    <fill>
      <patternFill patternType="solid">
        <fgColor indexed="51"/>
        <bgColor indexed="51"/>
      </patternFill>
    </fill>
    <fill>
      <patternFill patternType="solid">
        <fgColor indexed="30"/>
        <bgColor indexed="30"/>
      </patternFill>
    </fill>
    <fill>
      <patternFill patternType="solid">
        <fgColor indexed="20"/>
        <bgColor indexed="20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57"/>
        <bgColor indexed="57"/>
      </patternFill>
    </fill>
    <fill>
      <patternFill patternType="solid">
        <fgColor indexed="62"/>
        <bgColor indexed="62"/>
      </patternFill>
    </fill>
    <fill>
      <patternFill patternType="solid">
        <fgColor indexed="2"/>
        <bgColor indexed="2"/>
      </patternFill>
    </fill>
    <fill>
      <patternFill patternType="solid">
        <fgColor indexed="53"/>
        <bgColor indexed="53"/>
      </patternFill>
    </fill>
    <fill>
      <patternFill patternType="solid">
        <fgColor indexed="55"/>
        <bgColor indexed="55"/>
      </patternFill>
    </fill>
    <fill>
      <patternFill patternType="solid">
        <fgColor theme="0"/>
        <bgColor theme="0"/>
      </patternFill>
    </fill>
    <fill>
      <patternFill patternType="solid">
        <fgColor indexed="5"/>
        <bgColor indexed="5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 style="none"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 style="none"/>
    </border>
    <border>
      <left style="none"/>
      <right style="none"/>
      <top style="none"/>
      <bottom style="thick">
        <color indexed="62"/>
      </bottom>
      <diagonal style="none"/>
    </border>
    <border>
      <left style="none"/>
      <right style="none"/>
      <top style="none"/>
      <bottom style="thick">
        <color indexed="49"/>
      </bottom>
      <diagonal style="none"/>
    </border>
    <border>
      <left style="none"/>
      <right style="none"/>
      <top style="none"/>
      <bottom style="thick">
        <color indexed="22"/>
      </bottom>
      <diagonal style="none"/>
    </border>
    <border>
      <left style="none"/>
      <right style="none"/>
      <top style="none"/>
      <bottom style="thick">
        <color indexed="44"/>
      </bottom>
      <diagonal style="none"/>
    </border>
    <border>
      <left style="none"/>
      <right style="none"/>
      <top style="none"/>
      <bottom style="medium">
        <color indexed="30"/>
      </bottom>
      <diagonal style="none"/>
    </border>
    <border>
      <left style="none"/>
      <right style="none"/>
      <top style="none"/>
      <bottom style="medium">
        <color indexed="44"/>
      </bottom>
      <diagonal style="none"/>
    </border>
    <border>
      <left style="none"/>
      <right style="none"/>
      <top style="thin">
        <color indexed="62"/>
      </top>
      <bottom style="double">
        <color indexed="62"/>
      </bottom>
      <diagonal style="none"/>
    </border>
    <border>
      <left style="none"/>
      <right style="none"/>
      <top style="thin">
        <color indexed="49"/>
      </top>
      <bottom style="double">
        <color indexed="49"/>
      </bottom>
      <diagonal style="none"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 style="none"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 style="none"/>
    </border>
    <border>
      <left style="none"/>
      <right style="none"/>
      <top style="none"/>
      <bottom style="double">
        <color indexed="52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medium">
        <color indexed="64"/>
      </right>
      <top style="none"/>
      <bottom style="medium">
        <color indexed="64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829">
    <xf fontId="0" fillId="0" borderId="0" numFmtId="0" applyNumberFormat="1" applyFont="1" applyFill="1" applyBorder="1"/>
    <xf fontId="1" fillId="2" borderId="0" numFmtId="0" applyNumberFormat="0" applyFont="1" applyFill="1" applyBorder="0" applyProtection="0"/>
    <xf fontId="1" fillId="3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3" borderId="0" numFmtId="0" applyNumberFormat="0" applyFont="1" applyFill="1" applyBorder="0" applyProtection="0"/>
    <xf fontId="1" fillId="3" borderId="0" numFmtId="0" applyNumberFormat="0" applyFont="1" applyFill="1" applyBorder="0" applyProtection="0"/>
    <xf fontId="1" fillId="3" borderId="0" numFmtId="0" applyNumberFormat="0" applyFont="1" applyFill="1" applyBorder="0" applyProtection="0"/>
    <xf fontId="1" fillId="4" borderId="0" numFmtId="0" applyNumberFormat="0" applyFont="1" applyFill="1" applyBorder="0" applyProtection="0"/>
    <xf fontId="1" fillId="5" borderId="0" numFmtId="0" applyNumberFormat="0" applyFont="1" applyFill="1" applyBorder="0" applyProtection="0"/>
    <xf fontId="1" fillId="4" borderId="0" numFmtId="0" applyNumberFormat="0" applyFont="1" applyFill="1" applyBorder="0" applyProtection="0"/>
    <xf fontId="1" fillId="4" borderId="0" numFmtId="0" applyNumberFormat="0" applyFont="1" applyFill="1" applyBorder="0" applyProtection="0"/>
    <xf fontId="1" fillId="4" borderId="0" numFmtId="0" applyNumberFormat="0" applyFont="1" applyFill="1" applyBorder="0" applyProtection="0"/>
    <xf fontId="1" fillId="4" borderId="0" numFmtId="0" applyNumberFormat="0" applyFont="1" applyFill="1" applyBorder="0" applyProtection="0"/>
    <xf fontId="1" fillId="5" borderId="0" numFmtId="0" applyNumberFormat="0" applyFont="1" applyFill="1" applyBorder="0" applyProtection="0"/>
    <xf fontId="1" fillId="5" borderId="0" numFmtId="0" applyNumberFormat="0" applyFont="1" applyFill="1" applyBorder="0" applyProtection="0"/>
    <xf fontId="1" fillId="5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7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7" borderId="0" numFmtId="0" applyNumberFormat="0" applyFont="1" applyFill="1" applyBorder="0" applyProtection="0"/>
    <xf fontId="1" fillId="7" borderId="0" numFmtId="0" applyNumberFormat="0" applyFont="1" applyFill="1" applyBorder="0" applyProtection="0"/>
    <xf fontId="1" fillId="7" borderId="0" numFmtId="0" applyNumberFormat="0" applyFont="1" applyFill="1" applyBorder="0" applyProtection="0"/>
    <xf fontId="1" fillId="8" borderId="0" numFmtId="0" applyNumberFormat="0" applyFont="1" applyFill="1" applyBorder="0" applyProtection="0"/>
    <xf fontId="1" fillId="9" borderId="0" numFmtId="0" applyNumberFormat="0" applyFont="1" applyFill="1" applyBorder="0" applyProtection="0"/>
    <xf fontId="1" fillId="8" borderId="0" numFmtId="0" applyNumberFormat="0" applyFont="1" applyFill="1" applyBorder="0" applyProtection="0"/>
    <xf fontId="1" fillId="8" borderId="0" numFmtId="0" applyNumberFormat="0" applyFont="1" applyFill="1" applyBorder="0" applyProtection="0"/>
    <xf fontId="1" fillId="8" borderId="0" numFmtId="0" applyNumberFormat="0" applyFont="1" applyFill="1" applyBorder="0" applyProtection="0"/>
    <xf fontId="1" fillId="8" borderId="0" numFmtId="0" applyNumberFormat="0" applyFont="1" applyFill="1" applyBorder="0" applyProtection="0"/>
    <xf fontId="1" fillId="9" borderId="0" numFmtId="0" applyNumberFormat="0" applyFont="1" applyFill="1" applyBorder="0" applyProtection="0"/>
    <xf fontId="1" fillId="9" borderId="0" numFmtId="0" applyNumberFormat="0" applyFont="1" applyFill="1" applyBorder="0" applyProtection="0"/>
    <xf fontId="1" fillId="9" borderId="0" numFmtId="0" applyNumberFormat="0" applyFont="1" applyFill="1" applyBorder="0" applyProtection="0"/>
    <xf fontId="1" fillId="3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3" borderId="0" numFmtId="0" applyNumberFormat="0" applyFont="1" applyFill="1" applyBorder="0" applyProtection="0"/>
    <xf fontId="1" fillId="3" borderId="0" numFmtId="0" applyNumberFormat="0" applyFont="1" applyFill="1" applyBorder="0" applyProtection="0"/>
    <xf fontId="1" fillId="3" borderId="0" numFmtId="0" applyNumberFormat="0" applyFont="1" applyFill="1" applyBorder="0" applyProtection="0"/>
    <xf fontId="1" fillId="3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5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5" borderId="0" numFmtId="0" applyNumberFormat="0" applyFont="1" applyFill="1" applyBorder="0" applyProtection="0"/>
    <xf fontId="1" fillId="5" borderId="0" numFmtId="0" applyNumberFormat="0" applyFont="1" applyFill="1" applyBorder="0" applyProtection="0"/>
    <xf fontId="1" fillId="5" borderId="0" numFmtId="0" applyNumberFormat="0" applyFont="1" applyFill="1" applyBorder="0" applyProtection="0"/>
    <xf fontId="1" fillId="5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10" borderId="0" numFmtId="0" applyNumberFormat="0" applyFont="1" applyFill="1" applyBorder="0" applyProtection="0"/>
    <xf fontId="1" fillId="10" borderId="0" numFmtId="0" applyNumberFormat="0" applyFont="1" applyFill="1" applyBorder="0" applyProtection="0"/>
    <xf fontId="1" fillId="10" borderId="0" numFmtId="0" applyNumberFormat="0" applyFont="1" applyFill="1" applyBorder="0" applyProtection="0"/>
    <xf fontId="1" fillId="10" borderId="0" numFmtId="0" applyNumberFormat="0" applyFont="1" applyFill="1" applyBorder="0" applyProtection="0"/>
    <xf fontId="1" fillId="10" borderId="0" numFmtId="0" applyNumberFormat="0" applyFont="1" applyFill="1" applyBorder="0" applyProtection="0"/>
    <xf fontId="1" fillId="10" borderId="0" numFmtId="0" applyNumberFormat="0" applyFont="1" applyFill="1" applyBorder="0" applyProtection="0"/>
    <xf fontId="1" fillId="10" borderId="0" numFmtId="0" applyNumberFormat="0" applyFont="1" applyFill="1" applyBorder="0" applyProtection="0"/>
    <xf fontId="1" fillId="11" borderId="0" numFmtId="0" applyNumberFormat="0" applyFont="1" applyFill="1" applyBorder="0" applyProtection="0"/>
    <xf fontId="1" fillId="5" borderId="0" numFmtId="0" applyNumberFormat="0" applyFont="1" applyFill="1" applyBorder="0" applyProtection="0"/>
    <xf fontId="1" fillId="11" borderId="0" numFmtId="0" applyNumberFormat="0" applyFont="1" applyFill="1" applyBorder="0" applyProtection="0"/>
    <xf fontId="1" fillId="11" borderId="0" numFmtId="0" applyNumberFormat="0" applyFont="1" applyFill="1" applyBorder="0" applyProtection="0"/>
    <xf fontId="1" fillId="11" borderId="0" numFmtId="0" applyNumberFormat="0" applyFont="1" applyFill="1" applyBorder="0" applyProtection="0"/>
    <xf fontId="1" fillId="11" borderId="0" numFmtId="0" applyNumberFormat="0" applyFont="1" applyFill="1" applyBorder="0" applyProtection="0"/>
    <xf fontId="1" fillId="5" borderId="0" numFmtId="0" applyNumberFormat="0" applyFont="1" applyFill="1" applyBorder="0" applyProtection="0"/>
    <xf fontId="1" fillId="5" borderId="0" numFmtId="0" applyNumberFormat="0" applyFont="1" applyFill="1" applyBorder="0" applyProtection="0"/>
    <xf fontId="1" fillId="5" borderId="0" numFmtId="0" applyNumberFormat="0" applyFont="1" applyFill="1" applyBorder="0" applyProtection="0"/>
    <xf fontId="1" fillId="12" borderId="0" numFmtId="0" applyNumberFormat="0" applyFont="1" applyFill="1" applyBorder="0" applyProtection="0"/>
    <xf fontId="1" fillId="13" borderId="0" numFmtId="0" applyNumberFormat="0" applyFont="1" applyFill="1" applyBorder="0" applyProtection="0"/>
    <xf fontId="1" fillId="12" borderId="0" numFmtId="0" applyNumberFormat="0" applyFont="1" applyFill="1" applyBorder="0" applyProtection="0"/>
    <xf fontId="1" fillId="12" borderId="0" numFmtId="0" applyNumberFormat="0" applyFont="1" applyFill="1" applyBorder="0" applyProtection="0"/>
    <xf fontId="1" fillId="12" borderId="0" numFmtId="0" applyNumberFormat="0" applyFont="1" applyFill="1" applyBorder="0" applyProtection="0"/>
    <xf fontId="1" fillId="12" borderId="0" numFmtId="0" applyNumberFormat="0" applyFont="1" applyFill="1" applyBorder="0" applyProtection="0"/>
    <xf fontId="1" fillId="13" borderId="0" numFmtId="0" applyNumberFormat="0" applyFont="1" applyFill="1" applyBorder="0" applyProtection="0"/>
    <xf fontId="1" fillId="13" borderId="0" numFmtId="0" applyNumberFormat="0" applyFont="1" applyFill="1" applyBorder="0" applyProtection="0"/>
    <xf fontId="1" fillId="13" borderId="0" numFmtId="0" applyNumberFormat="0" applyFont="1" applyFill="1" applyBorder="0" applyProtection="0"/>
    <xf fontId="1" fillId="8" borderId="0" numFmtId="0" applyNumberFormat="0" applyFont="1" applyFill="1" applyBorder="0" applyProtection="0"/>
    <xf fontId="1" fillId="14" borderId="0" numFmtId="0" applyNumberFormat="0" applyFont="1" applyFill="1" applyBorder="0" applyProtection="0"/>
    <xf fontId="1" fillId="8" borderId="0" numFmtId="0" applyNumberFormat="0" applyFont="1" applyFill="1" applyBorder="0" applyProtection="0"/>
    <xf fontId="1" fillId="8" borderId="0" numFmtId="0" applyNumberFormat="0" applyFont="1" applyFill="1" applyBorder="0" applyProtection="0"/>
    <xf fontId="1" fillId="8" borderId="0" numFmtId="0" applyNumberFormat="0" applyFont="1" applyFill="1" applyBorder="0" applyProtection="0"/>
    <xf fontId="1" fillId="8" borderId="0" numFmtId="0" applyNumberFormat="0" applyFont="1" applyFill="1" applyBorder="0" applyProtection="0"/>
    <xf fontId="1" fillId="14" borderId="0" numFmtId="0" applyNumberFormat="0" applyFont="1" applyFill="1" applyBorder="0" applyProtection="0"/>
    <xf fontId="1" fillId="14" borderId="0" numFmtId="0" applyNumberFormat="0" applyFont="1" applyFill="1" applyBorder="0" applyProtection="0"/>
    <xf fontId="1" fillId="14" borderId="0" numFmtId="0" applyNumberFormat="0" applyFont="1" applyFill="1" applyBorder="0" applyProtection="0"/>
    <xf fontId="1" fillId="10" borderId="0" numFmtId="0" applyNumberFormat="0" applyFont="1" applyFill="1" applyBorder="0" applyProtection="0"/>
    <xf fontId="1" fillId="10" borderId="0" numFmtId="0" applyNumberFormat="0" applyFont="1" applyFill="1" applyBorder="0" applyProtection="0"/>
    <xf fontId="1" fillId="10" borderId="0" numFmtId="0" applyNumberFormat="0" applyFont="1" applyFill="1" applyBorder="0" applyProtection="0"/>
    <xf fontId="1" fillId="10" borderId="0" numFmtId="0" applyNumberFormat="0" applyFont="1" applyFill="1" applyBorder="0" applyProtection="0"/>
    <xf fontId="1" fillId="10" borderId="0" numFmtId="0" applyNumberFormat="0" applyFont="1" applyFill="1" applyBorder="0" applyProtection="0"/>
    <xf fontId="1" fillId="10" borderId="0" numFmtId="0" applyNumberFormat="0" applyFont="1" applyFill="1" applyBorder="0" applyProtection="0"/>
    <xf fontId="1" fillId="10" borderId="0" numFmtId="0" applyNumberFormat="0" applyFont="1" applyFill="1" applyBorder="0" applyProtection="0"/>
    <xf fontId="1" fillId="15" borderId="0" numFmtId="0" applyNumberFormat="0" applyFont="1" applyFill="1" applyBorder="0" applyProtection="0"/>
    <xf fontId="1" fillId="14" borderId="0" numFmtId="0" applyNumberFormat="0" applyFont="1" applyFill="1" applyBorder="0" applyProtection="0"/>
    <xf fontId="1" fillId="15" borderId="0" numFmtId="0" applyNumberFormat="0" applyFont="1" applyFill="1" applyBorder="0" applyProtection="0"/>
    <xf fontId="1" fillId="15" borderId="0" numFmtId="0" applyNumberFormat="0" applyFont="1" applyFill="1" applyBorder="0" applyProtection="0"/>
    <xf fontId="1" fillId="15" borderId="0" numFmtId="0" applyNumberFormat="0" applyFont="1" applyFill="1" applyBorder="0" applyProtection="0"/>
    <xf fontId="1" fillId="15" borderId="0" numFmtId="0" applyNumberFormat="0" applyFont="1" applyFill="1" applyBorder="0" applyProtection="0"/>
    <xf fontId="1" fillId="14" borderId="0" numFmtId="0" applyNumberFormat="0" applyFont="1" applyFill="1" applyBorder="0" applyProtection="0"/>
    <xf fontId="1" fillId="14" borderId="0" numFmtId="0" applyNumberFormat="0" applyFont="1" applyFill="1" applyBorder="0" applyProtection="0"/>
    <xf fontId="1" fillId="14" borderId="0" numFmtId="0" applyNumberFormat="0" applyFont="1" applyFill="1" applyBorder="0" applyProtection="0"/>
    <xf fontId="2" fillId="16" borderId="0" numFmtId="0" applyNumberFormat="0" applyFont="1" applyFill="1" applyBorder="0" applyProtection="0"/>
    <xf fontId="2" fillId="10" borderId="0" numFmtId="0" applyNumberFormat="0" applyFont="1" applyFill="1" applyBorder="0" applyProtection="0"/>
    <xf fontId="2" fillId="16" borderId="0" numFmtId="0" applyNumberFormat="0" applyFont="1" applyFill="1" applyBorder="0" applyProtection="0"/>
    <xf fontId="2" fillId="16" borderId="0" numFmtId="0" applyNumberFormat="0" applyFont="1" applyFill="1" applyBorder="0" applyProtection="0"/>
    <xf fontId="2" fillId="16" borderId="0" numFmtId="0" applyNumberFormat="0" applyFont="1" applyFill="1" applyBorder="0" applyProtection="0"/>
    <xf fontId="2" fillId="16" borderId="0" numFmtId="0" applyNumberFormat="0" applyFont="1" applyFill="1" applyBorder="0" applyProtection="0"/>
    <xf fontId="2" fillId="10" borderId="0" numFmtId="0" applyNumberFormat="0" applyFont="1" applyFill="1" applyBorder="0" applyProtection="0"/>
    <xf fontId="2" fillId="10" borderId="0" numFmtId="0" applyNumberFormat="0" applyFont="1" applyFill="1" applyBorder="0" applyProtection="0"/>
    <xf fontId="2" fillId="10" borderId="0" numFmtId="0" applyNumberFormat="0" applyFont="1" applyFill="1" applyBorder="0" applyProtection="0"/>
    <xf fontId="2" fillId="11" borderId="0" numFmtId="0" applyNumberFormat="0" applyFont="1" applyFill="1" applyBorder="0" applyProtection="0"/>
    <xf fontId="2" fillId="5" borderId="0" numFmtId="0" applyNumberFormat="0" applyFont="1" applyFill="1" applyBorder="0" applyProtection="0"/>
    <xf fontId="2" fillId="11" borderId="0" numFmtId="0" applyNumberFormat="0" applyFont="1" applyFill="1" applyBorder="0" applyProtection="0"/>
    <xf fontId="2" fillId="11" borderId="0" numFmtId="0" applyNumberFormat="0" applyFont="1" applyFill="1" applyBorder="0" applyProtection="0"/>
    <xf fontId="2" fillId="11" borderId="0" numFmtId="0" applyNumberFormat="0" applyFont="1" applyFill="1" applyBorder="0" applyProtection="0"/>
    <xf fontId="2" fillId="11" borderId="0" numFmtId="0" applyNumberFormat="0" applyFont="1" applyFill="1" applyBorder="0" applyProtection="0"/>
    <xf fontId="2" fillId="5" borderId="0" numFmtId="0" applyNumberFormat="0" applyFont="1" applyFill="1" applyBorder="0" applyProtection="0"/>
    <xf fontId="2" fillId="5" borderId="0" numFmtId="0" applyNumberFormat="0" applyFont="1" applyFill="1" applyBorder="0" applyProtection="0"/>
    <xf fontId="2" fillId="5" borderId="0" numFmtId="0" applyNumberFormat="0" applyFont="1" applyFill="1" applyBorder="0" applyProtection="0"/>
    <xf fontId="2" fillId="12" borderId="0" numFmtId="0" applyNumberFormat="0" applyFont="1" applyFill="1" applyBorder="0" applyProtection="0"/>
    <xf fontId="2" fillId="13" borderId="0" numFmtId="0" applyNumberFormat="0" applyFont="1" applyFill="1" applyBorder="0" applyProtection="0"/>
    <xf fontId="2" fillId="12" borderId="0" numFmtId="0" applyNumberFormat="0" applyFont="1" applyFill="1" applyBorder="0" applyProtection="0"/>
    <xf fontId="2" fillId="12" borderId="0" numFmtId="0" applyNumberFormat="0" applyFont="1" applyFill="1" applyBorder="0" applyProtection="0"/>
    <xf fontId="2" fillId="12" borderId="0" numFmtId="0" applyNumberFormat="0" applyFont="1" applyFill="1" applyBorder="0" applyProtection="0"/>
    <xf fontId="2" fillId="12" borderId="0" numFmtId="0" applyNumberFormat="0" applyFont="1" applyFill="1" applyBorder="0" applyProtection="0"/>
    <xf fontId="2" fillId="13" borderId="0" numFmtId="0" applyNumberFormat="0" applyFont="1" applyFill="1" applyBorder="0" applyProtection="0"/>
    <xf fontId="2" fillId="13" borderId="0" numFmtId="0" applyNumberFormat="0" applyFont="1" applyFill="1" applyBorder="0" applyProtection="0"/>
    <xf fontId="2" fillId="13" borderId="0" numFmtId="0" applyNumberFormat="0" applyFont="1" applyFill="1" applyBorder="0" applyProtection="0"/>
    <xf fontId="2" fillId="17" borderId="0" numFmtId="0" applyNumberFormat="0" applyFont="1" applyFill="1" applyBorder="0" applyProtection="0"/>
    <xf fontId="2" fillId="14" borderId="0" numFmtId="0" applyNumberFormat="0" applyFont="1" applyFill="1" applyBorder="0" applyProtection="0"/>
    <xf fontId="2" fillId="17" borderId="0" numFmtId="0" applyNumberFormat="0" applyFont="1" applyFill="1" applyBorder="0" applyProtection="0"/>
    <xf fontId="2" fillId="17" borderId="0" numFmtId="0" applyNumberFormat="0" applyFont="1" applyFill="1" applyBorder="0" applyProtection="0"/>
    <xf fontId="2" fillId="17" borderId="0" numFmtId="0" applyNumberFormat="0" applyFont="1" applyFill="1" applyBorder="0" applyProtection="0"/>
    <xf fontId="2" fillId="17" borderId="0" numFmtId="0" applyNumberFormat="0" applyFont="1" applyFill="1" applyBorder="0" applyProtection="0"/>
    <xf fontId="2" fillId="14" borderId="0" numFmtId="0" applyNumberFormat="0" applyFont="1" applyFill="1" applyBorder="0" applyProtection="0"/>
    <xf fontId="2" fillId="14" borderId="0" numFmtId="0" applyNumberFormat="0" applyFont="1" applyFill="1" applyBorder="0" applyProtection="0"/>
    <xf fontId="2" fillId="14" borderId="0" numFmtId="0" applyNumberFormat="0" applyFont="1" applyFill="1" applyBorder="0" applyProtection="0"/>
    <xf fontId="2" fillId="18" borderId="0" numFmtId="0" applyNumberFormat="0" applyFont="1" applyFill="1" applyBorder="0" applyProtection="0"/>
    <xf fontId="2" fillId="18" borderId="0" numFmtId="0" applyNumberFormat="0" applyFont="1" applyFill="1" applyBorder="0" applyProtection="0"/>
    <xf fontId="2" fillId="18" borderId="0" numFmtId="0" applyNumberFormat="0" applyFont="1" applyFill="1" applyBorder="0" applyProtection="0"/>
    <xf fontId="2" fillId="18" borderId="0" numFmtId="0" applyNumberFormat="0" applyFont="1" applyFill="1" applyBorder="0" applyProtection="0"/>
    <xf fontId="2" fillId="18" borderId="0" numFmtId="0" applyNumberFormat="0" applyFont="1" applyFill="1" applyBorder="0" applyProtection="0"/>
    <xf fontId="2" fillId="18" borderId="0" numFmtId="0" applyNumberFormat="0" applyFont="1" applyFill="1" applyBorder="0" applyProtection="0"/>
    <xf fontId="2" fillId="18" borderId="0" numFmtId="0" applyNumberFormat="0" applyFont="1" applyFill="1" applyBorder="0" applyProtection="0"/>
    <xf fontId="2" fillId="19" borderId="0" numFmtId="0" applyNumberFormat="0" applyFont="1" applyFill="1" applyBorder="0" applyProtection="0"/>
    <xf fontId="2" fillId="20" borderId="0" numFmtId="0" applyNumberFormat="0" applyFont="1" applyFill="1" applyBorder="0" applyProtection="0"/>
    <xf fontId="2" fillId="19" borderId="0" numFmtId="0" applyNumberFormat="0" applyFont="1" applyFill="1" applyBorder="0" applyProtection="0"/>
    <xf fontId="2" fillId="19" borderId="0" numFmtId="0" applyNumberFormat="0" applyFont="1" applyFill="1" applyBorder="0" applyProtection="0"/>
    <xf fontId="2" fillId="19" borderId="0" numFmtId="0" applyNumberFormat="0" applyFont="1" applyFill="1" applyBorder="0" applyProtection="0"/>
    <xf fontId="2" fillId="19" borderId="0" numFmtId="0" applyNumberFormat="0" applyFont="1" applyFill="1" applyBorder="0" applyProtection="0"/>
    <xf fontId="2" fillId="20" borderId="0" numFmtId="0" applyNumberFormat="0" applyFont="1" applyFill="1" applyBorder="0" applyProtection="0"/>
    <xf fontId="2" fillId="20" borderId="0" numFmtId="0" applyNumberFormat="0" applyFont="1" applyFill="1" applyBorder="0" applyProtection="0"/>
    <xf fontId="2" fillId="20" borderId="0" numFmtId="0" applyNumberFormat="0" applyFont="1" applyFill="1" applyBorder="0" applyProtection="0"/>
    <xf fontId="2" fillId="21" borderId="0" numFmtId="0" applyNumberFormat="0" applyFont="1" applyFill="1" applyBorder="0" applyProtection="0"/>
    <xf fontId="2" fillId="21" borderId="0" numFmtId="0" applyNumberFormat="0" applyFont="1" applyFill="1" applyBorder="0" applyProtection="0"/>
    <xf fontId="2" fillId="21" borderId="0" numFmtId="0" applyNumberFormat="0" applyFont="1" applyFill="1" applyBorder="0" applyProtection="0"/>
    <xf fontId="2" fillId="21" borderId="0" numFmtId="0" applyNumberFormat="0" applyFont="1" applyFill="1" applyBorder="0" applyProtection="0"/>
    <xf fontId="2" fillId="21" borderId="0" numFmtId="0" applyNumberFormat="0" applyFont="1" applyFill="1" applyBorder="0" applyProtection="0"/>
    <xf fontId="2" fillId="21" borderId="0" numFmtId="0" applyNumberFormat="0" applyFont="1" applyFill="1" applyBorder="0" applyProtection="0"/>
    <xf fontId="2" fillId="21" borderId="0" numFmtId="0" applyNumberFormat="0" applyFont="1" applyFill="1" applyBorder="0" applyProtection="0"/>
    <xf fontId="2" fillId="21" borderId="0" numFmtId="0" applyNumberFormat="0" applyFont="1" applyFill="1" applyBorder="0" applyProtection="0"/>
    <xf fontId="2" fillId="18" borderId="0" numFmtId="0" applyNumberFormat="0" applyFont="1" applyFill="1" applyBorder="0" applyProtection="0"/>
    <xf fontId="2" fillId="18" borderId="0" numFmtId="0" applyNumberFormat="0" applyFont="1" applyFill="1" applyBorder="0" applyProtection="0"/>
    <xf fontId="2" fillId="18" borderId="0" numFmtId="0" applyNumberFormat="0" applyFont="1" applyFill="1" applyBorder="0" applyProtection="0"/>
    <xf fontId="2" fillId="22" borderId="0" numFmtId="0" applyNumberFormat="0" applyFont="1" applyFill="1" applyBorder="0" applyProtection="0"/>
    <xf fontId="2" fillId="22" borderId="0" numFmtId="0" applyNumberFormat="0" applyFont="1" applyFill="1" applyBorder="0" applyProtection="0"/>
    <xf fontId="2" fillId="22" borderId="0" numFmtId="0" applyNumberFormat="0" applyFont="1" applyFill="1" applyBorder="0" applyProtection="0"/>
    <xf fontId="2" fillId="22" borderId="0" numFmtId="0" applyNumberFormat="0" applyFont="1" applyFill="1" applyBorder="0" applyProtection="0"/>
    <xf fontId="2" fillId="22" borderId="0" numFmtId="0" applyNumberFormat="0" applyFont="1" applyFill="1" applyBorder="0" applyProtection="0"/>
    <xf fontId="2" fillId="22" borderId="0" numFmtId="0" applyNumberFormat="0" applyFont="1" applyFill="1" applyBorder="0" applyProtection="0"/>
    <xf fontId="2" fillId="22" borderId="0" numFmtId="0" applyNumberFormat="0" applyFont="1" applyFill="1" applyBorder="0" applyProtection="0"/>
    <xf fontId="2" fillId="22" borderId="0" numFmtId="0" applyNumberFormat="0" applyFont="1" applyFill="1" applyBorder="0" applyProtection="0"/>
    <xf fontId="2" fillId="23" borderId="0" numFmtId="0" applyNumberFormat="0" applyFont="1" applyFill="1" applyBorder="0" applyProtection="0"/>
    <xf fontId="2" fillId="23" borderId="0" numFmtId="0" applyNumberFormat="0" applyFont="1" applyFill="1" applyBorder="0" applyProtection="0"/>
    <xf fontId="2" fillId="23" borderId="0" numFmtId="0" applyNumberFormat="0" applyFont="1" applyFill="1" applyBorder="0" applyProtection="0"/>
    <xf fontId="2" fillId="20" borderId="0" numFmtId="0" applyNumberFormat="0" applyFont="1" applyFill="1" applyBorder="0" applyProtection="0"/>
    <xf fontId="2" fillId="20" borderId="0" numFmtId="0" applyNumberFormat="0" applyFont="1" applyFill="1" applyBorder="0" applyProtection="0"/>
    <xf fontId="2" fillId="20" borderId="0" numFmtId="0" applyNumberFormat="0" applyFont="1" applyFill="1" applyBorder="0" applyProtection="0"/>
    <xf fontId="2" fillId="20" borderId="0" numFmtId="0" applyNumberFormat="0" applyFont="1" applyFill="1" applyBorder="0" applyProtection="0"/>
    <xf fontId="2" fillId="20" borderId="0" numFmtId="0" applyNumberFormat="0" applyFont="1" applyFill="1" applyBorder="0" applyProtection="0"/>
    <xf fontId="2" fillId="20" borderId="0" numFmtId="0" applyNumberFormat="0" applyFont="1" applyFill="1" applyBorder="0" applyProtection="0"/>
    <xf fontId="2" fillId="20" borderId="0" numFmtId="0" applyNumberFormat="0" applyFont="1" applyFill="1" applyBorder="0" applyProtection="0"/>
    <xf fontId="2" fillId="20" borderId="0" numFmtId="0" applyNumberFormat="0" applyFont="1" applyFill="1" applyBorder="0" applyProtection="0"/>
    <xf fontId="2" fillId="24" borderId="0" numFmtId="0" applyNumberFormat="0" applyFont="1" applyFill="1" applyBorder="0" applyProtection="0"/>
    <xf fontId="2" fillId="24" borderId="0" numFmtId="0" applyNumberFormat="0" applyFont="1" applyFill="1" applyBorder="0" applyProtection="0"/>
    <xf fontId="2" fillId="24" borderId="0" numFmtId="0" applyNumberFormat="0" applyFont="1" applyFill="1" applyBorder="0" applyProtection="0"/>
    <xf fontId="2" fillId="17" borderId="0" numFmtId="0" applyNumberFormat="0" applyFont="1" applyFill="1" applyBorder="0" applyProtection="0"/>
    <xf fontId="2" fillId="17" borderId="0" numFmtId="0" applyNumberFormat="0" applyFont="1" applyFill="1" applyBorder="0" applyProtection="0"/>
    <xf fontId="2" fillId="17" borderId="0" numFmtId="0" applyNumberFormat="0" applyFont="1" applyFill="1" applyBorder="0" applyProtection="0"/>
    <xf fontId="2" fillId="17" borderId="0" numFmtId="0" applyNumberFormat="0" applyFont="1" applyFill="1" applyBorder="0" applyProtection="0"/>
    <xf fontId="2" fillId="17" borderId="0" numFmtId="0" applyNumberFormat="0" applyFont="1" applyFill="1" applyBorder="0" applyProtection="0"/>
    <xf fontId="2" fillId="17" borderId="0" numFmtId="0" applyNumberFormat="0" applyFont="1" applyFill="1" applyBorder="0" applyProtection="0"/>
    <xf fontId="2" fillId="17" borderId="0" numFmtId="0" applyNumberFormat="0" applyFont="1" applyFill="1" applyBorder="0" applyProtection="0"/>
    <xf fontId="2" fillId="17" borderId="0" numFmtId="0" applyNumberFormat="0" applyFont="1" applyFill="1" applyBorder="0" applyProtection="0"/>
    <xf fontId="2" fillId="15" borderId="0" numFmtId="0" applyNumberFormat="0" applyFont="1" applyFill="1" applyBorder="0" applyProtection="0"/>
    <xf fontId="2" fillId="15" borderId="0" numFmtId="0" applyNumberFormat="0" applyFont="1" applyFill="1" applyBorder="0" applyProtection="0"/>
    <xf fontId="2" fillId="15" borderId="0" numFmtId="0" applyNumberFormat="0" applyFont="1" applyFill="1" applyBorder="0" applyProtection="0"/>
    <xf fontId="2" fillId="18" borderId="0" numFmtId="0" applyNumberFormat="0" applyFont="1" applyFill="1" applyBorder="0" applyProtection="0"/>
    <xf fontId="2" fillId="18" borderId="0" numFmtId="0" applyNumberFormat="0" applyFont="1" applyFill="1" applyBorder="0" applyProtection="0"/>
    <xf fontId="2" fillId="18" borderId="0" numFmtId="0" applyNumberFormat="0" applyFont="1" applyFill="1" applyBorder="0" applyProtection="0"/>
    <xf fontId="2" fillId="18" borderId="0" numFmtId="0" applyNumberFormat="0" applyFont="1" applyFill="1" applyBorder="0" applyProtection="0"/>
    <xf fontId="2" fillId="18" borderId="0" numFmtId="0" applyNumberFormat="0" applyFont="1" applyFill="1" applyBorder="0" applyProtection="0"/>
    <xf fontId="2" fillId="18" borderId="0" numFmtId="0" applyNumberFormat="0" applyFont="1" applyFill="1" applyBorder="0" applyProtection="0"/>
    <xf fontId="2" fillId="18" borderId="0" numFmtId="0" applyNumberFormat="0" applyFont="1" applyFill="1" applyBorder="0" applyProtection="0"/>
    <xf fontId="2" fillId="18" borderId="0" numFmtId="0" applyNumberFormat="0" applyFont="1" applyFill="1" applyBorder="0" applyProtection="0"/>
    <xf fontId="2" fillId="21" borderId="0" numFmtId="0" applyNumberFormat="0" applyFont="1" applyFill="1" applyBorder="0" applyProtection="0"/>
    <xf fontId="2" fillId="21" borderId="0" numFmtId="0" applyNumberFormat="0" applyFont="1" applyFill="1" applyBorder="0" applyProtection="0"/>
    <xf fontId="2" fillId="21" borderId="0" numFmtId="0" applyNumberFormat="0" applyFont="1" applyFill="1" applyBorder="0" applyProtection="0"/>
    <xf fontId="2" fillId="23" borderId="0" numFmtId="0" applyNumberFormat="0" applyFont="1" applyFill="1" applyBorder="0" applyProtection="0"/>
    <xf fontId="2" fillId="23" borderId="0" numFmtId="0" applyNumberFormat="0" applyFont="1" applyFill="1" applyBorder="0" applyProtection="0"/>
    <xf fontId="2" fillId="23" borderId="0" numFmtId="0" applyNumberFormat="0" applyFont="1" applyFill="1" applyBorder="0" applyProtection="0"/>
    <xf fontId="2" fillId="23" borderId="0" numFmtId="0" applyNumberFormat="0" applyFont="1" applyFill="1" applyBorder="0" applyProtection="0"/>
    <xf fontId="2" fillId="23" borderId="0" numFmtId="0" applyNumberFormat="0" applyFont="1" applyFill="1" applyBorder="0" applyProtection="0"/>
    <xf fontId="2" fillId="23" borderId="0" numFmtId="0" applyNumberFormat="0" applyFont="1" applyFill="1" applyBorder="0" applyProtection="0"/>
    <xf fontId="2" fillId="23" borderId="0" numFmtId="0" applyNumberFormat="0" applyFont="1" applyFill="1" applyBorder="0" applyProtection="0"/>
    <xf fontId="2" fillId="23" borderId="0" numFmtId="0" applyNumberFormat="0" applyFont="1" applyFill="1" applyBorder="0" applyProtection="0"/>
    <xf fontId="2" fillId="20" borderId="0" numFmtId="0" applyNumberFormat="0" applyFont="1" applyFill="1" applyBorder="0" applyProtection="0"/>
    <xf fontId="2" fillId="20" borderId="0" numFmtId="0" applyNumberFormat="0" applyFont="1" applyFill="1" applyBorder="0" applyProtection="0"/>
    <xf fontId="2" fillId="20" borderId="0" numFmtId="0" applyNumberFormat="0" applyFont="1" applyFill="1" applyBorder="0" applyProtection="0"/>
    <xf fontId="3" fillId="5" borderId="1" numFmtId="0" applyNumberFormat="0" applyFont="1" applyFill="1" applyBorder="1" applyProtection="0"/>
    <xf fontId="3" fillId="5" borderId="1" numFmtId="0" applyNumberFormat="0" applyFont="1" applyFill="1" applyBorder="1" applyProtection="0"/>
    <xf fontId="3" fillId="5" borderId="1" numFmtId="0" applyNumberFormat="0" applyFont="1" applyFill="1" applyBorder="1" applyProtection="0"/>
    <xf fontId="3" fillId="5" borderId="1" numFmtId="0" applyNumberFormat="0" applyFont="1" applyFill="1" applyBorder="1" applyProtection="0"/>
    <xf fontId="3" fillId="5" borderId="1" numFmtId="0" applyNumberFormat="0" applyFont="1" applyFill="1" applyBorder="1" applyProtection="0"/>
    <xf fontId="3" fillId="5" borderId="1" numFmtId="0" applyNumberFormat="0" applyFont="1" applyFill="1" applyBorder="1" applyProtection="0"/>
    <xf fontId="3" fillId="5" borderId="1" numFmtId="0" applyNumberFormat="0" applyFont="1" applyFill="1" applyBorder="1" applyProtection="0"/>
    <xf fontId="3" fillId="5" borderId="1" numFmtId="0" applyNumberFormat="0" applyFont="1" applyFill="1" applyBorder="1" applyProtection="0"/>
    <xf fontId="3" fillId="5" borderId="1" numFmtId="0" applyNumberFormat="0" applyFont="1" applyFill="1" applyBorder="1" applyProtection="0"/>
    <xf fontId="4" fillId="13" borderId="2" numFmtId="0" applyNumberFormat="0" applyFont="1" applyFill="1" applyBorder="1" applyProtection="0"/>
    <xf fontId="4" fillId="13" borderId="2" numFmtId="0" applyNumberFormat="0" applyFont="1" applyFill="1" applyBorder="1" applyProtection="0"/>
    <xf fontId="4" fillId="13" borderId="2" numFmtId="0" applyNumberFormat="0" applyFont="1" applyFill="1" applyBorder="1" applyProtection="0"/>
    <xf fontId="4" fillId="13" borderId="2" numFmtId="0" applyNumberFormat="0" applyFont="1" applyFill="1" applyBorder="1" applyProtection="0"/>
    <xf fontId="4" fillId="13" borderId="2" numFmtId="0" applyNumberFormat="0" applyFont="1" applyFill="1" applyBorder="1" applyProtection="0"/>
    <xf fontId="4" fillId="13" borderId="2" numFmtId="0" applyNumberFormat="0" applyFont="1" applyFill="1" applyBorder="1" applyProtection="0"/>
    <xf fontId="4" fillId="13" borderId="2" numFmtId="0" applyNumberFormat="0" applyFont="1" applyFill="1" applyBorder="1" applyProtection="0"/>
    <xf fontId="4" fillId="13" borderId="2" numFmtId="0" applyNumberFormat="0" applyFont="1" applyFill="1" applyBorder="1" applyProtection="0"/>
    <xf fontId="4" fillId="13" borderId="2" numFmtId="0" applyNumberFormat="0" applyFont="1" applyFill="1" applyBorder="1" applyProtection="0"/>
    <xf fontId="4" fillId="13" borderId="2" numFmtId="0" applyNumberFormat="0" applyFont="1" applyFill="1" applyBorder="1" applyProtection="0"/>
    <xf fontId="4" fillId="13" borderId="2" numFmtId="0" applyNumberFormat="0" applyFont="1" applyFill="1" applyBorder="1" applyProtection="0"/>
    <xf fontId="5" fillId="13" borderId="1" numFmtId="0" applyNumberFormat="0" applyFont="1" applyFill="1" applyBorder="1" applyProtection="0"/>
    <xf fontId="5" fillId="13" borderId="1" numFmtId="0" applyNumberFormat="0" applyFont="1" applyFill="1" applyBorder="1" applyProtection="0"/>
    <xf fontId="5" fillId="13" borderId="1" numFmtId="0" applyNumberFormat="0" applyFont="1" applyFill="1" applyBorder="1" applyProtection="0"/>
    <xf fontId="5" fillId="13" borderId="1" numFmtId="0" applyNumberFormat="0" applyFont="1" applyFill="1" applyBorder="1" applyProtection="0"/>
    <xf fontId="5" fillId="13" borderId="1" numFmtId="0" applyNumberFormat="0" applyFont="1" applyFill="1" applyBorder="1" applyProtection="0"/>
    <xf fontId="5" fillId="13" borderId="1" numFmtId="0" applyNumberFormat="0" applyFont="1" applyFill="1" applyBorder="1" applyProtection="0"/>
    <xf fontId="5" fillId="13" borderId="1" numFmtId="0" applyNumberFormat="0" applyFont="1" applyFill="1" applyBorder="1" applyProtection="0"/>
    <xf fontId="5" fillId="13" borderId="1" numFmtId="0" applyNumberFormat="0" applyFont="1" applyFill="1" applyBorder="1" applyProtection="0"/>
    <xf fontId="5" fillId="13" borderId="1" numFmtId="0" applyNumberFormat="0" applyFont="1" applyFill="1" applyBorder="1" applyProtection="0"/>
    <xf fontId="6" fillId="0" borderId="0" numFmtId="160" applyNumberFormat="1" applyFont="0" applyFill="0" applyBorder="0" applyProtection="0"/>
    <xf fontId="6" fillId="0" borderId="0" numFmtId="160" applyNumberFormat="1" applyFont="0" applyFill="0" applyBorder="0" applyProtection="0"/>
    <xf fontId="6" fillId="0" borderId="0" numFmtId="160" applyNumberFormat="1" applyFont="0" applyFill="0" applyBorder="0" applyProtection="0"/>
    <xf fontId="6" fillId="0" borderId="0" numFmtId="160" applyNumberFormat="1" applyFont="0" applyFill="0" applyBorder="0" applyProtection="0"/>
    <xf fontId="6" fillId="0" borderId="0" numFmtId="160" applyNumberFormat="1" applyFont="0" applyFill="0" applyBorder="0" applyProtection="0"/>
    <xf fontId="6" fillId="0" borderId="0" numFmtId="160" applyNumberFormat="1" applyFont="0" applyFill="0" applyBorder="0" applyProtection="0"/>
    <xf fontId="6" fillId="0" borderId="0" numFmtId="160" applyNumberFormat="1" applyFont="0" applyFill="0" applyBorder="0" applyProtection="0"/>
    <xf fontId="6" fillId="0" borderId="0" numFmtId="160" applyNumberFormat="1" applyFont="0" applyFill="0" applyBorder="0" applyProtection="0"/>
    <xf fontId="6" fillId="0" borderId="0" numFmtId="160" applyNumberFormat="1" applyFont="0" applyFill="0" applyBorder="0" applyProtection="0"/>
    <xf fontId="6" fillId="0" borderId="0" numFmtId="160" applyNumberFormat="1" applyFont="0" applyFill="0" applyBorder="0" applyProtection="0"/>
    <xf fontId="6" fillId="0" borderId="0" numFmtId="160" applyNumberFormat="1" applyFont="0" applyFill="0" applyBorder="0" applyProtection="0"/>
    <xf fontId="6" fillId="0" borderId="0" numFmtId="160" applyNumberFormat="1" applyFont="0" applyFill="0" applyBorder="0" applyProtection="0"/>
    <xf fontId="6" fillId="0" borderId="0" numFmtId="160" applyNumberFormat="1" applyFont="0" applyFill="0" applyBorder="0" applyProtection="0"/>
    <xf fontId="6" fillId="0" borderId="0" numFmtId="160" applyNumberFormat="1" applyFont="0" applyFill="0" applyBorder="0" applyProtection="0"/>
    <xf fontId="6" fillId="0" borderId="0" numFmtId="160" applyNumberFormat="1" applyFont="0" applyFill="0" applyBorder="0" applyProtection="0"/>
    <xf fontId="6" fillId="0" borderId="0" numFmtId="160" applyNumberFormat="1" applyFont="0" applyFill="0" applyBorder="0" applyProtection="0"/>
    <xf fontId="6" fillId="0" borderId="0" numFmtId="160" applyNumberFormat="1" applyFont="0" applyFill="0" applyBorder="0" applyProtection="0"/>
    <xf fontId="6" fillId="0" borderId="0" numFmtId="160" applyNumberFormat="1" applyFont="0" applyFill="0" applyBorder="0" applyProtection="0"/>
    <xf fontId="6" fillId="0" borderId="0" numFmtId="160" applyNumberFormat="1" applyFont="0" applyFill="0" applyBorder="0" applyProtection="0"/>
    <xf fontId="6" fillId="0" borderId="0" numFmtId="160" applyNumberFormat="1" applyFont="0" applyFill="0" applyBorder="0" applyProtection="0"/>
    <xf fontId="6" fillId="0" borderId="0" numFmtId="160" applyNumberFormat="1" applyFont="0" applyFill="0" applyBorder="0" applyProtection="0"/>
    <xf fontId="6" fillId="0" borderId="0" numFmtId="160" applyNumberFormat="1" applyFont="0" applyFill="0" applyBorder="0" applyProtection="0"/>
    <xf fontId="6" fillId="0" borderId="0" numFmtId="160" applyNumberFormat="1" applyFont="0" applyFill="0" applyBorder="0" applyProtection="0"/>
    <xf fontId="6" fillId="0" borderId="0" numFmtId="160" applyNumberFormat="1" applyFont="0" applyFill="0" applyBorder="0" applyProtection="0"/>
    <xf fontId="6" fillId="0" borderId="0" numFmtId="160" applyNumberFormat="1" applyFont="0" applyFill="0" applyBorder="0" applyProtection="0"/>
    <xf fontId="6" fillId="0" borderId="0" numFmtId="160" applyNumberFormat="1" applyFont="0" applyFill="0" applyBorder="0" applyProtection="0"/>
    <xf fontId="6" fillId="0" borderId="0" numFmtId="160" applyNumberFormat="1" applyFont="0" applyFill="0" applyBorder="0" applyProtection="0"/>
    <xf fontId="6" fillId="0" borderId="0" numFmtId="160" applyNumberFormat="1" applyFont="0" applyFill="0" applyBorder="0" applyProtection="0"/>
    <xf fontId="6" fillId="0" borderId="0" numFmtId="160" applyNumberFormat="1" applyFont="0" applyFill="0" applyBorder="0" applyProtection="0"/>
    <xf fontId="6" fillId="0" borderId="0" numFmtId="160" applyNumberFormat="1" applyFont="0" applyFill="0" applyBorder="0" applyProtection="0"/>
    <xf fontId="6" fillId="0" borderId="0" numFmtId="160" applyNumberFormat="1" applyFont="0" applyFill="0" applyBorder="0" applyProtection="0"/>
    <xf fontId="6" fillId="0" borderId="0" numFmtId="160" applyNumberFormat="1" applyFont="0" applyFill="0" applyBorder="0" applyProtection="0"/>
    <xf fontId="6" fillId="0" borderId="0" numFmtId="160" applyNumberFormat="1" applyFont="0" applyFill="0" applyBorder="0" applyProtection="0"/>
    <xf fontId="6" fillId="0" borderId="0" numFmtId="160" applyNumberFormat="1" applyFont="0" applyFill="0" applyBorder="0" applyProtection="0"/>
    <xf fontId="6" fillId="0" borderId="0" numFmtId="160" applyNumberFormat="1" applyFont="0" applyFill="0" applyBorder="0" applyProtection="0"/>
    <xf fontId="6" fillId="0" borderId="0" numFmtId="160" applyNumberFormat="1" applyFont="0" applyFill="0" applyBorder="0" applyProtection="0"/>
    <xf fontId="6" fillId="0" borderId="0" numFmtId="160" applyNumberFormat="1" applyFont="0" applyFill="0" applyBorder="0" applyProtection="0"/>
    <xf fontId="6" fillId="0" borderId="0" numFmtId="160" applyNumberFormat="1" applyFont="0" applyFill="0" applyBorder="0" applyProtection="0"/>
    <xf fontId="6" fillId="0" borderId="0" numFmtId="160" applyNumberFormat="1" applyFont="0" applyFill="0" applyBorder="0" applyProtection="0"/>
    <xf fontId="6" fillId="0" borderId="0" numFmtId="160" applyNumberFormat="1" applyFont="0" applyFill="0" applyBorder="0" applyProtection="0"/>
    <xf fontId="6" fillId="0" borderId="0" numFmtId="160" applyNumberFormat="1" applyFont="0" applyFill="0" applyBorder="0" applyProtection="0"/>
    <xf fontId="6" fillId="0" borderId="0" numFmtId="160" applyNumberFormat="1" applyFont="0" applyFill="0" applyBorder="0" applyProtection="0"/>
    <xf fontId="7" fillId="0" borderId="3" numFmtId="0" applyNumberFormat="0" applyFont="1" applyFill="0" applyBorder="1" applyProtection="0"/>
    <xf fontId="7" fillId="0" borderId="3" numFmtId="0" applyNumberFormat="0" applyFont="1" applyFill="0" applyBorder="1" applyProtection="0"/>
    <xf fontId="7" fillId="0" borderId="3" numFmtId="0" applyNumberFormat="0" applyFont="1" applyFill="0" applyBorder="1" applyProtection="0"/>
    <xf fontId="7" fillId="0" borderId="3" numFmtId="0" applyNumberFormat="0" applyFont="1" applyFill="0" applyBorder="1" applyProtection="0"/>
    <xf fontId="8" fillId="0" borderId="4" numFmtId="0" applyNumberFormat="0" applyFont="1" applyFill="0" applyBorder="1" applyProtection="0"/>
    <xf fontId="8" fillId="0" borderId="4" numFmtId="0" applyNumberFormat="0" applyFont="1" applyFill="0" applyBorder="1" applyProtection="0"/>
    <xf fontId="9" fillId="0" borderId="5" numFmtId="0" applyNumberFormat="0" applyFont="1" applyFill="0" applyBorder="1" applyProtection="0"/>
    <xf fontId="9" fillId="0" borderId="5" numFmtId="0" applyNumberFormat="0" applyFont="1" applyFill="0" applyBorder="1" applyProtection="0"/>
    <xf fontId="9" fillId="0" borderId="5" numFmtId="0" applyNumberFormat="0" applyFont="1" applyFill="0" applyBorder="1" applyProtection="0"/>
    <xf fontId="9" fillId="0" borderId="5" numFmtId="0" applyNumberFormat="0" applyFont="1" applyFill="0" applyBorder="1" applyProtection="0"/>
    <xf fontId="10" fillId="0" borderId="6" numFmtId="0" applyNumberFormat="0" applyFont="1" applyFill="0" applyBorder="1" applyProtection="0"/>
    <xf fontId="10" fillId="0" borderId="6" numFmtId="0" applyNumberFormat="0" applyFont="1" applyFill="0" applyBorder="1" applyProtection="0"/>
    <xf fontId="11" fillId="0" borderId="7" numFmtId="0" applyNumberFormat="0" applyFont="1" applyFill="0" applyBorder="1" applyProtection="0"/>
    <xf fontId="11" fillId="0" borderId="7" numFmtId="0" applyNumberFormat="0" applyFont="1" applyFill="0" applyBorder="1" applyProtection="0"/>
    <xf fontId="11" fillId="0" borderId="7" numFmtId="0" applyNumberFormat="0" applyFont="1" applyFill="0" applyBorder="1" applyProtection="0"/>
    <xf fontId="11" fillId="0" borderId="7" numFmtId="0" applyNumberFormat="0" applyFont="1" applyFill="0" applyBorder="1" applyProtection="0"/>
    <xf fontId="12" fillId="0" borderId="8" numFmtId="0" applyNumberFormat="0" applyFont="1" applyFill="0" applyBorder="1" applyProtection="0"/>
    <xf fontId="12" fillId="0" borderId="8" numFmtId="0" applyNumberFormat="0" applyFont="1" applyFill="0" applyBorder="1" applyProtection="0"/>
    <xf fontId="11" fillId="0" borderId="0" numFmtId="0" applyNumberFormat="0" applyFont="1" applyFill="0" applyBorder="0" applyProtection="0"/>
    <xf fontId="11" fillId="0" borderId="0" numFmtId="0" applyNumberFormat="0" applyFont="1" applyFill="0" applyBorder="0" applyProtection="0"/>
    <xf fontId="11" fillId="0" borderId="0" numFmtId="0" applyNumberFormat="0" applyFont="1" applyFill="0" applyBorder="0" applyProtection="0"/>
    <xf fontId="11" fillId="0" borderId="0" numFmtId="0" applyNumberFormat="0" applyFont="1" applyFill="0" applyBorder="0" applyProtection="0"/>
    <xf fontId="12" fillId="0" borderId="0" numFmtId="0" applyNumberFormat="0" applyFont="1" applyFill="0" applyBorder="0" applyProtection="0"/>
    <xf fontId="12" fillId="0" borderId="0" numFmtId="0" applyNumberFormat="0" applyFont="1" applyFill="0" applyBorder="0" applyProtection="0"/>
    <xf fontId="13" fillId="0" borderId="9" numFmtId="0" applyNumberFormat="0" applyFont="1" applyFill="0" applyBorder="1" applyProtection="0"/>
    <xf fontId="13" fillId="0" borderId="9" numFmtId="0" applyNumberFormat="0" applyFont="1" applyFill="0" applyBorder="1" applyProtection="0"/>
    <xf fontId="13" fillId="0" borderId="9" numFmtId="0" applyNumberFormat="0" applyFont="1" applyFill="0" applyBorder="1" applyProtection="0"/>
    <xf fontId="13" fillId="0" borderId="9" numFmtId="0" applyNumberFormat="0" applyFont="1" applyFill="0" applyBorder="1" applyProtection="0"/>
    <xf fontId="13" fillId="0" borderId="9" numFmtId="0" applyNumberFormat="0" applyFont="1" applyFill="0" applyBorder="1" applyProtection="0"/>
    <xf fontId="13" fillId="0" borderId="9" numFmtId="0" applyNumberFormat="0" applyFont="1" applyFill="0" applyBorder="1" applyProtection="0"/>
    <xf fontId="13" fillId="0" borderId="9" numFmtId="0" applyNumberFormat="0" applyFont="1" applyFill="0" applyBorder="1" applyProtection="0"/>
    <xf fontId="13" fillId="0" borderId="9" numFmtId="0" applyNumberFormat="0" applyFont="1" applyFill="0" applyBorder="1" applyProtection="0"/>
    <xf fontId="13" fillId="0" borderId="10" numFmtId="0" applyNumberFormat="0" applyFont="1" applyFill="0" applyBorder="1" applyProtection="0"/>
    <xf fontId="13" fillId="0" borderId="10" numFmtId="0" applyNumberFormat="0" applyFont="1" applyFill="0" applyBorder="1" applyProtection="0"/>
    <xf fontId="13" fillId="0" borderId="10" numFmtId="0" applyNumberFormat="0" applyFont="1" applyFill="0" applyBorder="1" applyProtection="0"/>
    <xf fontId="14" fillId="24" borderId="11" numFmtId="0" applyNumberFormat="0" applyFont="1" applyFill="1" applyBorder="1" applyProtection="0"/>
    <xf fontId="14" fillId="24" borderId="11" numFmtId="0" applyNumberFormat="0" applyFont="1" applyFill="1" applyBorder="1" applyProtection="0"/>
    <xf fontId="14" fillId="24" borderId="11" numFmtId="0" applyNumberFormat="0" applyFont="1" applyFill="1" applyBorder="1" applyProtection="0"/>
    <xf fontId="14" fillId="24" borderId="11" numFmtId="0" applyNumberFormat="0" applyFont="1" applyFill="1" applyBorder="1" applyProtection="0"/>
    <xf fontId="14" fillId="24" borderId="11" numFmtId="0" applyNumberFormat="0" applyFont="1" applyFill="1" applyBorder="1" applyProtection="0"/>
    <xf fontId="14" fillId="24" borderId="11" numFmtId="0" applyNumberFormat="0" applyFont="1" applyFill="1" applyBorder="1" applyProtection="0"/>
    <xf fontId="14" fillId="24" borderId="11" numFmtId="0" applyNumberFormat="0" applyFont="1" applyFill="1" applyBorder="1" applyProtection="0"/>
    <xf fontId="14" fillId="24" borderId="11" numFmtId="0" applyNumberFormat="0" applyFont="1" applyFill="1" applyBorder="1" applyProtection="0"/>
    <xf fontId="14" fillId="24" borderId="11" numFmtId="0" applyNumberFormat="0" applyFont="1" applyFill="1" applyBorder="1" applyProtection="0"/>
    <xf fontId="15" fillId="0" borderId="0" numFmtId="0" applyNumberFormat="0" applyFont="1" applyFill="0" applyBorder="0" applyProtection="0"/>
    <xf fontId="15" fillId="0" borderId="0" numFmtId="0" applyNumberFormat="0" applyFont="1" applyFill="0" applyBorder="0" applyProtection="0"/>
    <xf fontId="15" fillId="0" borderId="0" numFmtId="0" applyNumberFormat="0" applyFont="1" applyFill="0" applyBorder="0" applyProtection="0"/>
    <xf fontId="15" fillId="0" borderId="0" numFmtId="0" applyNumberFormat="0" applyFont="1" applyFill="0" applyBorder="0" applyProtection="0"/>
    <xf fontId="16" fillId="0" borderId="0" numFmtId="0" applyNumberFormat="0" applyFont="1" applyFill="0" applyBorder="0" applyProtection="0"/>
    <xf fontId="16" fillId="0" borderId="0" numFmtId="0" applyNumberFormat="0" applyFont="1" applyFill="0" applyBorder="0" applyProtection="0"/>
    <xf fontId="17" fillId="14" borderId="0" numFmtId="0" applyNumberFormat="0" applyFont="1" applyFill="1" applyBorder="0" applyProtection="0"/>
    <xf fontId="17" fillId="14" borderId="0" numFmtId="0" applyNumberFormat="0" applyFont="1" applyFill="1" applyBorder="0" applyProtection="0"/>
    <xf fontId="17" fillId="14" borderId="0" numFmtId="0" applyNumberFormat="0" applyFont="1" applyFill="1" applyBorder="0" applyProtection="0"/>
    <xf fontId="17" fillId="14" borderId="0" numFmtId="0" applyNumberFormat="0" applyFont="1" applyFill="1" applyBorder="0" applyProtection="0"/>
    <xf fontId="17" fillId="14" borderId="0" numFmtId="0" applyNumberFormat="0" applyFont="1" applyFill="1" applyBorder="0" applyProtection="0"/>
    <xf fontId="17" fillId="14" borderId="0" numFmtId="0" applyNumberFormat="0" applyFont="1" applyFill="1" applyBorder="0" applyProtection="0"/>
    <xf fontId="17" fillId="14" borderId="0" numFmtId="0" applyNumberFormat="0" applyFont="1" applyFill="1" applyBorder="0" applyProtection="0"/>
    <xf fontId="17" fillId="14" borderId="0" numFmtId="0" applyNumberFormat="0" applyFont="1" applyFill="1" applyBorder="0" applyProtection="0"/>
    <xf fontId="17" fillId="14" borderId="0" numFmtId="0" applyNumberFormat="0" applyFont="1" applyFill="1" applyBorder="0" applyProtection="0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9" fillId="0" borderId="0" numFmtId="0" applyNumberFormat="1" applyFont="1" applyFill="1" applyBorder="1"/>
    <xf fontId="6" fillId="0" borderId="0" numFmtId="0" applyNumberFormat="1" applyFont="1" applyFill="1" applyBorder="1"/>
    <xf fontId="6" fillId="0" borderId="0" numFmtId="0" applyNumberFormat="1" applyFont="1" applyFill="1" applyBorder="1"/>
    <xf fontId="19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9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6" fillId="0" borderId="0" numFmtId="0" applyNumberFormat="1" applyFont="1" applyFill="1" applyBorder="1"/>
    <xf fontId="19" fillId="0" borderId="0" numFmtId="0" applyNumberFormat="1" applyFont="1" applyFill="1" applyBorder="1"/>
    <xf fontId="6" fillId="0" borderId="0" numFmtId="0" applyNumberFormat="1" applyFont="1" applyFill="1" applyBorder="1"/>
    <xf fontId="19" fillId="0" borderId="0" numFmtId="0" applyNumberFormat="1" applyFont="1" applyFill="1" applyBorder="1"/>
    <xf fontId="6" fillId="0" borderId="0" numFmtId="0" applyNumberFormat="1" applyFont="1" applyFill="1" applyBorder="1"/>
    <xf fontId="6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9" fillId="0" borderId="0" numFmtId="0" applyNumberFormat="1" applyFont="1" applyFill="1" applyBorder="1"/>
    <xf fontId="19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9" fillId="0" borderId="0" numFmtId="0" applyNumberFormat="1" applyFont="1" applyFill="1" applyBorder="1"/>
    <xf fontId="1" fillId="0" borderId="0" numFmtId="0" applyNumberFormat="1" applyFont="1" applyFill="1" applyBorder="1"/>
    <xf fontId="6" fillId="0" borderId="0" numFmtId="0" applyNumberFormat="1" applyFont="1" applyFill="1" applyBorder="1"/>
    <xf fontId="6" fillId="0" borderId="0" numFmtId="0" applyNumberFormat="1" applyFont="1" applyFill="1" applyBorder="1"/>
    <xf fontId="6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6" fillId="0" borderId="0" numFmtId="0" applyNumberFormat="1" applyFont="1" applyFill="1" applyBorder="1"/>
    <xf fontId="1" fillId="0" borderId="0" numFmtId="0" applyNumberFormat="1" applyFont="1" applyFill="1" applyBorder="1"/>
    <xf fontId="6" fillId="0" borderId="0" numFmtId="0" applyNumberFormat="1" applyFont="1" applyFill="1" applyBorder="1"/>
    <xf fontId="6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9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9" fillId="0" borderId="0" numFmtId="0" applyNumberFormat="1" applyFont="1" applyFill="1" applyBorder="1"/>
    <xf fontId="6" fillId="0" borderId="0" numFmtId="0" applyNumberFormat="1" applyFont="1" applyFill="1" applyBorder="1"/>
    <xf fontId="6" fillId="0" borderId="0" numFmtId="0" applyNumberFormat="1" applyFont="1" applyFill="1" applyBorder="1"/>
    <xf fontId="19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8" fillId="0" borderId="0" numFmtId="0" applyNumberFormat="1" applyFont="1" applyFill="1" applyBorder="1"/>
    <xf fontId="20" fillId="0" borderId="0" numFmtId="0" applyNumberFormat="1" applyFont="1" applyFill="1" applyBorder="1"/>
    <xf fontId="19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9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8" fillId="0" borderId="0" numFmtId="0" applyNumberFormat="1" applyFont="1" applyFill="1" applyBorder="1"/>
    <xf fontId="19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9" fillId="0" borderId="0" numFmtId="0" applyNumberFormat="1" applyFont="1" applyFill="1" applyBorder="1"/>
    <xf fontId="20" fillId="0" borderId="0" numFmtId="0" applyNumberFormat="1" applyFont="1" applyFill="1" applyBorder="1"/>
    <xf fontId="19" fillId="0" borderId="0" numFmtId="0" applyNumberFormat="1" applyFont="1" applyFill="1" applyBorder="1"/>
    <xf fontId="19" fillId="0" borderId="0" numFmtId="0" applyNumberFormat="1" applyFont="1" applyFill="1" applyBorder="1"/>
    <xf fontId="19" fillId="0" borderId="0" numFmtId="0" applyNumberFormat="1" applyFont="1" applyFill="1" applyBorder="1"/>
    <xf fontId="19" fillId="0" borderId="0" numFmtId="0" applyNumberFormat="1" applyFont="1" applyFill="1" applyBorder="1"/>
    <xf fontId="19" fillId="0" borderId="0" numFmtId="0" applyNumberFormat="1" applyFont="1" applyFill="1" applyBorder="1"/>
    <xf fontId="19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9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9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19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19" fillId="0" borderId="0" numFmtId="0" applyNumberFormat="1" applyFont="1" applyFill="1" applyBorder="1"/>
    <xf fontId="19" fillId="0" borderId="0" numFmtId="0" applyNumberFormat="1" applyFont="1" applyFill="1" applyBorder="1"/>
    <xf fontId="21" fillId="0" borderId="0" numFmtId="0" applyNumberFormat="1" applyFont="1" applyFill="1" applyBorder="1"/>
    <xf fontId="19" fillId="0" borderId="0" numFmtId="0" applyNumberFormat="1" applyFont="1" applyFill="1" applyBorder="1"/>
    <xf fontId="19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19" fillId="0" borderId="0" numFmtId="0" applyNumberFormat="1" applyFont="1" applyFill="1" applyBorder="1"/>
    <xf fontId="19" fillId="0" borderId="0" numFmtId="0" applyNumberFormat="1" applyFont="1" applyFill="1" applyBorder="1"/>
    <xf fontId="19" fillId="0" borderId="0" numFmtId="0" applyNumberFormat="1" applyFont="1" applyFill="1" applyBorder="1"/>
    <xf fontId="19" fillId="0" borderId="0" numFmtId="0" applyNumberFormat="1" applyFont="1" applyFill="1" applyBorder="1"/>
    <xf fontId="19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19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19" fillId="0" borderId="0" numFmtId="0" applyNumberFormat="1" applyFont="1" applyFill="1" applyBorder="1"/>
    <xf fontId="19" fillId="0" borderId="0" numFmtId="0" applyNumberFormat="1" applyFont="1" applyFill="1" applyBorder="1"/>
    <xf fontId="19" fillId="0" borderId="0" numFmtId="0" applyNumberFormat="1" applyFont="1" applyFill="1" applyBorder="1"/>
    <xf fontId="19" fillId="0" borderId="0" numFmtId="0" applyNumberFormat="1" applyFont="1" applyFill="1" applyBorder="1"/>
    <xf fontId="19" fillId="0" borderId="0" numFmtId="0" applyNumberFormat="1" applyFont="1" applyFill="1" applyBorder="1"/>
    <xf fontId="19" fillId="0" borderId="0" numFmtId="0" applyNumberFormat="1" applyFont="1" applyFill="1" applyBorder="1"/>
    <xf fontId="21" fillId="0" borderId="0" numFmtId="0" applyNumberFormat="1" applyFont="1" applyFill="1" applyBorder="1"/>
    <xf fontId="19" fillId="0" borderId="0" numFmtId="0" applyNumberFormat="1" applyFont="1" applyFill="1" applyBorder="1"/>
    <xf fontId="6" fillId="0" borderId="0" numFmtId="0" applyNumberFormat="1" applyFont="1" applyFill="1" applyBorder="1"/>
    <xf fontId="6" fillId="0" borderId="0" numFmtId="0" applyNumberFormat="1" applyFont="1" applyFill="1" applyBorder="1"/>
    <xf fontId="6" fillId="0" borderId="0" numFmtId="0" applyNumberFormat="1" applyFont="1" applyFill="1" applyBorder="1"/>
    <xf fontId="6" fillId="0" borderId="0" numFmtId="0" applyNumberFormat="1" applyFont="1" applyFill="1" applyBorder="1"/>
    <xf fontId="6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6" fillId="0" borderId="0" numFmtId="0" applyNumberFormat="1" applyFont="1" applyFill="1" applyBorder="1"/>
    <xf fontId="6" fillId="0" borderId="0" numFmtId="0" applyNumberFormat="1" applyFont="1" applyFill="1" applyBorder="1"/>
    <xf fontId="6" fillId="0" borderId="0" numFmtId="0" applyNumberFormat="1" applyFont="1" applyFill="1" applyBorder="1"/>
    <xf fontId="6" fillId="0" borderId="0" numFmtId="0" applyNumberFormat="1" applyFont="1" applyFill="1" applyBorder="1"/>
    <xf fontId="6" fillId="0" borderId="0" numFmtId="0" applyNumberFormat="1" applyFont="1" applyFill="1" applyBorder="1"/>
    <xf fontId="6" fillId="0" borderId="0" numFmtId="0" applyNumberFormat="1" applyFont="1" applyFill="1" applyBorder="1"/>
    <xf fontId="6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6" fillId="0" borderId="0" numFmtId="0" applyNumberFormat="1" applyFont="1" applyFill="1" applyBorder="1"/>
    <xf fontId="6" fillId="0" borderId="0" numFmtId="0" applyNumberFormat="1" applyFont="1" applyFill="1" applyBorder="1"/>
    <xf fontId="6" fillId="0" borderId="0" numFmtId="0" applyNumberFormat="1" applyFont="1" applyFill="1" applyBorder="1"/>
    <xf fontId="6" fillId="0" borderId="0" numFmtId="0" applyNumberFormat="1" applyFont="1" applyFill="1" applyBorder="1"/>
    <xf fontId="6" fillId="0" borderId="0" numFmtId="0" applyNumberFormat="1" applyFont="1" applyFill="1" applyBorder="1"/>
    <xf fontId="19" fillId="0" borderId="0" numFmtId="0" applyNumberFormat="1" applyFont="1" applyFill="1" applyBorder="1"/>
    <xf fontId="18" fillId="0" borderId="0" numFmtId="0" applyNumberFormat="1" applyFont="1" applyFill="1" applyBorder="1"/>
    <xf fontId="19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9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9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6" fillId="0" borderId="0" numFmtId="0" applyNumberFormat="1" applyFont="1" applyFill="1" applyBorder="1"/>
    <xf fontId="6" fillId="0" borderId="0" numFmtId="0" applyNumberFormat="1" applyFont="1" applyFill="1" applyBorder="1"/>
    <xf fontId="6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6" fillId="0" borderId="0" numFmtId="0" applyNumberFormat="1" applyFont="1" applyFill="1" applyBorder="1"/>
    <xf fontId="6" fillId="0" borderId="0" numFmtId="0" applyNumberFormat="1" applyFont="1" applyFill="1" applyBorder="1"/>
    <xf fontId="6" fillId="0" borderId="0" numFmtId="0" applyNumberFormat="1" applyFont="1" applyFill="1" applyBorder="1"/>
    <xf fontId="6" fillId="0" borderId="0" numFmtId="0" applyNumberFormat="1" applyFont="1" applyFill="1" applyBorder="1"/>
    <xf fontId="6" fillId="0" borderId="0" numFmtId="0" applyNumberFormat="1" applyFont="1" applyFill="1" applyBorder="1"/>
    <xf fontId="6" fillId="0" borderId="0" numFmtId="0" applyNumberFormat="1" applyFont="1" applyFill="1" applyBorder="1"/>
    <xf fontId="6" fillId="0" borderId="0" numFmtId="0" applyNumberFormat="1" applyFont="1" applyFill="1" applyBorder="1"/>
    <xf fontId="19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9" fillId="0" borderId="0" numFmtId="0" applyNumberFormat="1" applyFont="1" applyFill="1" applyBorder="1"/>
    <xf fontId="18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19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1" fillId="0" borderId="0" numFmtId="0" applyNumberFormat="1" applyFont="1" applyFill="1" applyBorder="1"/>
    <xf fontId="19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" fillId="0" borderId="0" numFmtId="0" applyNumberFormat="1" applyFont="1" applyFill="1" applyBorder="1"/>
    <xf fontId="18" fillId="0" borderId="0" numFmtId="0" applyNumberFormat="1" applyFont="1" applyFill="1" applyBorder="1"/>
    <xf fontId="19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9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8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9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9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2" fillId="4" borderId="0" numFmtId="0" applyNumberFormat="0" applyFont="1" applyFill="1" applyBorder="0" applyProtection="0"/>
    <xf fontId="22" fillId="4" borderId="0" numFmtId="0" applyNumberFormat="0" applyFont="1" applyFill="1" applyBorder="0" applyProtection="0"/>
    <xf fontId="22" fillId="4" borderId="0" numFmtId="0" applyNumberFormat="0" applyFont="1" applyFill="1" applyBorder="0" applyProtection="0"/>
    <xf fontId="22" fillId="4" borderId="0" numFmtId="0" applyNumberFormat="0" applyFont="1" applyFill="1" applyBorder="0" applyProtection="0"/>
    <xf fontId="22" fillId="4" borderId="0" numFmtId="0" applyNumberFormat="0" applyFont="1" applyFill="1" applyBorder="0" applyProtection="0"/>
    <xf fontId="22" fillId="4" borderId="0" numFmtId="0" applyNumberFormat="0" applyFont="1" applyFill="1" applyBorder="0" applyProtection="0"/>
    <xf fontId="22" fillId="4" borderId="0" numFmtId="0" applyNumberFormat="0" applyFont="1" applyFill="1" applyBorder="0" applyProtection="0"/>
    <xf fontId="22" fillId="4" borderId="0" numFmtId="0" applyNumberFormat="0" applyFont="1" applyFill="1" applyBorder="0" applyProtection="0"/>
    <xf fontId="22" fillId="4" borderId="0" numFmtId="0" applyNumberFormat="0" applyFont="1" applyFill="1" applyBorder="0" applyProtection="0"/>
    <xf fontId="23" fillId="0" borderId="0" numFmtId="0" applyNumberFormat="0" applyFont="1" applyFill="0" applyBorder="0" applyProtection="0"/>
    <xf fontId="23" fillId="0" borderId="0" numFmtId="0" applyNumberFormat="0" applyFont="1" applyFill="0" applyBorder="0" applyProtection="0"/>
    <xf fontId="23" fillId="0" borderId="0" numFmtId="0" applyNumberFormat="0" applyFont="1" applyFill="0" applyBorder="0" applyProtection="0"/>
    <xf fontId="23" fillId="0" borderId="0" numFmtId="0" applyNumberFormat="0" applyFont="1" applyFill="0" applyBorder="0" applyProtection="0"/>
    <xf fontId="23" fillId="0" borderId="0" numFmtId="0" applyNumberFormat="0" applyFont="1" applyFill="0" applyBorder="0" applyProtection="0"/>
    <xf fontId="23" fillId="0" borderId="0" numFmtId="0" applyNumberFormat="0" applyFont="1" applyFill="0" applyBorder="0" applyProtection="0"/>
    <xf fontId="23" fillId="0" borderId="0" numFmtId="0" applyNumberFormat="0" applyFont="1" applyFill="0" applyBorder="0" applyProtection="0"/>
    <xf fontId="23" fillId="0" borderId="0" numFmtId="0" applyNumberFormat="0" applyFont="1" applyFill="0" applyBorder="0" applyProtection="0"/>
    <xf fontId="23" fillId="0" borderId="0" numFmtId="0" applyNumberFormat="0" applyFont="1" applyFill="0" applyBorder="0" applyProtection="0"/>
    <xf fontId="18" fillId="9" borderId="12" numFmtId="0" applyNumberFormat="0" applyFont="0" applyFill="1" applyBorder="1" applyProtection="0"/>
    <xf fontId="18" fillId="9" borderId="12" numFmtId="0" applyNumberFormat="0" applyFont="0" applyFill="1" applyBorder="1" applyProtection="0"/>
    <xf fontId="18" fillId="9" borderId="12" numFmtId="0" applyNumberFormat="0" applyFont="0" applyFill="1" applyBorder="1" applyProtection="0"/>
    <xf fontId="18" fillId="9" borderId="12" numFmtId="0" applyNumberFormat="0" applyFont="0" applyFill="1" applyBorder="1" applyProtection="0"/>
    <xf fontId="18" fillId="9" borderId="12" numFmtId="0" applyNumberFormat="0" applyFont="0" applyFill="1" applyBorder="1" applyProtection="0"/>
    <xf fontId="18" fillId="9" borderId="12" numFmtId="0" applyNumberFormat="0" applyFont="0" applyFill="1" applyBorder="1" applyProtection="0"/>
    <xf fontId="18" fillId="9" borderId="12" numFmtId="0" applyNumberFormat="0" applyFont="0" applyFill="1" applyBorder="1" applyProtection="0"/>
    <xf fontId="18" fillId="9" borderId="12" numFmtId="0" applyNumberFormat="0" applyFont="0" applyFill="1" applyBorder="1" applyProtection="0"/>
    <xf fontId="18" fillId="9" borderId="12" numFmtId="0" applyNumberFormat="0" applyFont="0" applyFill="1" applyBorder="1" applyProtection="0"/>
    <xf fontId="18" fillId="9" borderId="12" numFmtId="0" applyNumberFormat="0" applyFont="0" applyFill="1" applyBorder="1" applyProtection="0"/>
    <xf fontId="18" fillId="9" borderId="12" numFmtId="0" applyNumberFormat="0" applyFont="0" applyFill="1" applyBorder="1" applyProtection="0"/>
    <xf fontId="18" fillId="9" borderId="12" numFmtId="0" applyNumberFormat="0" applyFont="0" applyFill="1" applyBorder="1" applyProtection="0"/>
    <xf fontId="18" fillId="9" borderId="12" numFmtId="0" applyNumberFormat="0" applyFont="0" applyFill="1" applyBorder="1" applyProtection="0"/>
    <xf fontId="18" fillId="9" borderId="12" numFmtId="0" applyNumberFormat="0" applyFont="0" applyFill="1" applyBorder="1" applyProtection="0"/>
    <xf fontId="18" fillId="9" borderId="12" numFmtId="0" applyNumberFormat="0" applyFont="0" applyFill="1" applyBorder="1" applyProtection="0"/>
    <xf fontId="18" fillId="9" borderId="12" numFmtId="0" applyNumberFormat="0" applyFont="0" applyFill="1" applyBorder="1" applyProtection="0"/>
    <xf fontId="18" fillId="9" borderId="12" numFmtId="0" applyNumberFormat="0" applyFont="0" applyFill="1" applyBorder="1" applyProtection="0"/>
    <xf fontId="18" fillId="9" borderId="12" numFmtId="0" applyNumberFormat="0" applyFont="0" applyFill="1" applyBorder="1" applyProtection="0"/>
    <xf fontId="18" fillId="9" borderId="12" numFmtId="0" applyNumberFormat="0" applyFont="0" applyFill="1" applyBorder="1" applyProtection="0"/>
    <xf fontId="18" fillId="9" borderId="12" numFmtId="0" applyNumberFormat="0" applyFont="0" applyFill="1" applyBorder="1" applyProtection="0"/>
    <xf fontId="18" fillId="9" borderId="12" numFmtId="0" applyNumberFormat="0" applyFont="0" applyFill="1" applyBorder="1" applyProtection="0"/>
    <xf fontId="24" fillId="0" borderId="13" numFmtId="0" applyNumberFormat="0" applyFont="1" applyFill="0" applyBorder="1" applyProtection="0"/>
    <xf fontId="24" fillId="0" borderId="13" numFmtId="0" applyNumberFormat="0" applyFont="1" applyFill="0" applyBorder="1" applyProtection="0"/>
    <xf fontId="24" fillId="0" borderId="13" numFmtId="0" applyNumberFormat="0" applyFont="1" applyFill="0" applyBorder="1" applyProtection="0"/>
    <xf fontId="24" fillId="0" borderId="13" numFmtId="0" applyNumberFormat="0" applyFont="1" applyFill="0" applyBorder="1" applyProtection="0"/>
    <xf fontId="24" fillId="0" borderId="13" numFmtId="0" applyNumberFormat="0" applyFont="1" applyFill="0" applyBorder="1" applyProtection="0"/>
    <xf fontId="24" fillId="0" borderId="13" numFmtId="0" applyNumberFormat="0" applyFont="1" applyFill="0" applyBorder="1" applyProtection="0"/>
    <xf fontId="24" fillId="0" borderId="13" numFmtId="0" applyNumberFormat="0" applyFont="1" applyFill="0" applyBorder="1" applyProtection="0"/>
    <xf fontId="24" fillId="0" borderId="13" numFmtId="0" applyNumberFormat="0" applyFont="1" applyFill="0" applyBorder="1" applyProtection="0"/>
    <xf fontId="24" fillId="0" borderId="13" numFmtId="0" applyNumberFormat="0" applyFont="1" applyFill="0" applyBorder="1" applyProtection="0"/>
    <xf fontId="25" fillId="0" borderId="0" numFmtId="0" applyNumberFormat="1" applyFont="1" applyFill="1" applyBorder="1"/>
    <xf fontId="26" fillId="0" borderId="0" numFmtId="0" applyNumberFormat="0" applyFont="1" applyFill="0" applyBorder="0" applyProtection="0"/>
    <xf fontId="26" fillId="0" borderId="0" numFmtId="0" applyNumberFormat="0" applyFont="1" applyFill="0" applyBorder="0" applyProtection="0"/>
    <xf fontId="26" fillId="0" borderId="0" numFmtId="0" applyNumberFormat="0" applyFont="1" applyFill="0" applyBorder="0" applyProtection="0"/>
    <xf fontId="26" fillId="0" borderId="0" numFmtId="0" applyNumberFormat="0" applyFont="1" applyFill="0" applyBorder="0" applyProtection="0"/>
    <xf fontId="26" fillId="0" borderId="0" numFmtId="0" applyNumberFormat="0" applyFont="1" applyFill="0" applyBorder="0" applyProtection="0"/>
    <xf fontId="26" fillId="0" borderId="0" numFmtId="0" applyNumberFormat="0" applyFont="1" applyFill="0" applyBorder="0" applyProtection="0"/>
    <xf fontId="26" fillId="0" borderId="0" numFmtId="0" applyNumberFormat="0" applyFont="1" applyFill="0" applyBorder="0" applyProtection="0"/>
    <xf fontId="26" fillId="0" borderId="0" numFmtId="0" applyNumberFormat="0" applyFont="1" applyFill="0" applyBorder="0" applyProtection="0"/>
    <xf fontId="26" fillId="0" borderId="0" numFmtId="0" applyNumberFormat="0" applyFont="1" applyFill="0" applyBorder="0" applyProtection="0"/>
    <xf fontId="18" fillId="0" borderId="0" numFmtId="161" applyNumberFormat="1" applyFont="0" applyFill="0" applyBorder="0" applyProtection="0"/>
    <xf fontId="27" fillId="6" borderId="0" numFmtId="0" applyNumberFormat="0" applyFont="1" applyFill="1" applyBorder="0" applyProtection="0"/>
    <xf fontId="27" fillId="6" borderId="0" numFmtId="0" applyNumberFormat="0" applyFont="1" applyFill="1" applyBorder="0" applyProtection="0"/>
    <xf fontId="27" fillId="6" borderId="0" numFmtId="0" applyNumberFormat="0" applyFont="1" applyFill="1" applyBorder="0" applyProtection="0"/>
    <xf fontId="27" fillId="6" borderId="0" numFmtId="0" applyNumberFormat="0" applyFont="1" applyFill="1" applyBorder="0" applyProtection="0"/>
    <xf fontId="27" fillId="6" borderId="0" numFmtId="0" applyNumberFormat="0" applyFont="1" applyFill="1" applyBorder="0" applyProtection="0"/>
    <xf fontId="27" fillId="6" borderId="0" numFmtId="0" applyNumberFormat="0" applyFont="1" applyFill="1" applyBorder="0" applyProtection="0"/>
    <xf fontId="27" fillId="6" borderId="0" numFmtId="0" applyNumberFormat="0" applyFont="1" applyFill="1" applyBorder="0" applyProtection="0"/>
    <xf fontId="27" fillId="6" borderId="0" numFmtId="0" applyNumberFormat="0" applyFont="1" applyFill="1" applyBorder="0" applyProtection="0"/>
    <xf fontId="27" fillId="6" borderId="0" numFmtId="0" applyNumberFormat="0" applyFont="1" applyFill="1" applyBorder="0" applyProtection="0"/>
  </cellStyleXfs>
  <cellXfs count="81">
    <xf fontId="0" fillId="0" borderId="0" numFmtId="0" xfId="0"/>
    <xf fontId="28" fillId="0" borderId="0" numFmtId="0" xfId="0" applyFont="1"/>
    <xf fontId="29" fillId="0" borderId="14" numFmtId="0" xfId="0" applyFont="1" applyBorder="1" applyAlignment="1">
      <alignment horizontal="center" vertical="center" wrapText="1"/>
    </xf>
    <xf fontId="30" fillId="0" borderId="15" numFmtId="0" xfId="0" applyFont="1" applyBorder="1" applyAlignment="1">
      <alignment horizontal="center" vertical="center" wrapText="1"/>
    </xf>
    <xf fontId="30" fillId="0" borderId="15" numFmtId="2" xfId="0" applyNumberFormat="1" applyFont="1" applyBorder="1" applyAlignment="1">
      <alignment horizontal="center" vertical="top" wrapText="1"/>
    </xf>
    <xf fontId="30" fillId="0" borderId="15" numFmtId="0" xfId="0" applyFont="1" applyBorder="1" applyAlignment="1">
      <alignment horizontal="center" vertical="top" wrapText="1"/>
    </xf>
    <xf fontId="31" fillId="0" borderId="15" numFmtId="0" xfId="0" applyFont="1" applyBorder="1" applyAlignment="1">
      <alignment horizontal="center" vertical="top" wrapText="1"/>
    </xf>
    <xf fontId="32" fillId="0" borderId="15" numFmtId="0" xfId="0" applyFont="1" applyBorder="1" applyAlignment="1">
      <alignment horizontal="center" vertical="top" wrapText="1"/>
    </xf>
    <xf fontId="31" fillId="0" borderId="15" numFmtId="0" xfId="0" applyFont="1" applyBorder="1" applyAlignment="1">
      <alignment horizontal="center" vertical="center" wrapText="1"/>
    </xf>
    <xf fontId="33" fillId="0" borderId="15" numFmtId="0" xfId="0" applyFont="1" applyBorder="1" applyAlignment="1">
      <alignment wrapText="1"/>
    </xf>
    <xf fontId="28" fillId="0" borderId="15" numFmtId="162" xfId="0" applyNumberFormat="1" applyFont="1" applyBorder="1" applyAlignment="1">
      <alignment horizontal="center" vertical="center" wrapText="1"/>
    </xf>
    <xf fontId="31" fillId="0" borderId="15" numFmtId="163" xfId="0" applyNumberFormat="1" applyFont="1" applyBorder="1" applyAlignment="1">
      <alignment horizontal="center" vertical="center" wrapText="1"/>
    </xf>
    <xf fontId="28" fillId="0" borderId="15" numFmtId="2" xfId="0" applyNumberFormat="1" applyFont="1" applyBorder="1" applyAlignment="1">
      <alignment horizontal="center" vertical="center" wrapText="1"/>
    </xf>
    <xf fontId="30" fillId="0" borderId="15" numFmtId="2" xfId="0" applyNumberFormat="1" applyFont="1" applyBorder="1" applyAlignment="1">
      <alignment horizontal="center" vertical="center" wrapText="1"/>
    </xf>
    <xf fontId="31" fillId="0" borderId="15" numFmtId="2" xfId="0" applyNumberFormat="1" applyFont="1" applyBorder="1" applyAlignment="1">
      <alignment horizontal="center" vertical="center" wrapText="1"/>
    </xf>
    <xf fontId="28" fillId="0" borderId="15" numFmtId="2" xfId="0" applyNumberFormat="1" applyFont="1" applyBorder="1" applyAlignment="1">
      <alignment horizontal="center" vertical="center"/>
    </xf>
    <xf fontId="33" fillId="0" borderId="16" numFmtId="0" xfId="0" applyFont="1" applyBorder="1" applyAlignment="1">
      <alignment wrapText="1"/>
    </xf>
    <xf fontId="31" fillId="0" borderId="16" numFmtId="0" xfId="0" applyFont="1" applyBorder="1" applyAlignment="1">
      <alignment horizontal="center" vertical="center" wrapText="1"/>
    </xf>
    <xf fontId="28" fillId="0" borderId="16" numFmtId="162" xfId="0" applyNumberFormat="1" applyFont="1" applyBorder="1" applyAlignment="1">
      <alignment horizontal="center" vertical="center" wrapText="1"/>
    </xf>
    <xf fontId="31" fillId="0" borderId="16" numFmtId="163" xfId="0" applyNumberFormat="1" applyFont="1" applyBorder="1" applyAlignment="1">
      <alignment horizontal="center" vertical="center" wrapText="1"/>
    </xf>
    <xf fontId="28" fillId="0" borderId="16" numFmtId="2" xfId="0" applyNumberFormat="1" applyFont="1" applyBorder="1" applyAlignment="1">
      <alignment horizontal="center" vertical="center" wrapText="1"/>
    </xf>
    <xf fontId="30" fillId="0" borderId="16" numFmtId="2" xfId="0" applyNumberFormat="1" applyFont="1" applyBorder="1" applyAlignment="1">
      <alignment horizontal="center" vertical="center" wrapText="1"/>
    </xf>
    <xf fontId="31" fillId="0" borderId="16" numFmtId="2" xfId="0" applyNumberFormat="1" applyFont="1" applyBorder="1" applyAlignment="1">
      <alignment horizontal="center" vertical="center" wrapText="1"/>
    </xf>
    <xf fontId="28" fillId="0" borderId="16" numFmtId="2" xfId="0" applyNumberFormat="1" applyFont="1" applyBorder="1" applyAlignment="1">
      <alignment horizontal="center" vertical="center"/>
    </xf>
    <xf fontId="28" fillId="0" borderId="15" numFmtId="0" xfId="0" applyFont="1" applyBorder="1"/>
    <xf fontId="28" fillId="0" borderId="15" numFmtId="2" xfId="0" applyNumberFormat="1" applyFont="1" applyBorder="1" applyAlignment="1">
      <alignment horizontal="center"/>
    </xf>
    <xf fontId="28" fillId="0" borderId="15" numFmtId="0" xfId="0" applyFont="1" applyBorder="1" applyAlignment="1">
      <alignment horizontal="center"/>
    </xf>
    <xf fontId="32" fillId="0" borderId="0" numFmtId="0" xfId="0" applyFont="1" applyAlignment="1">
      <alignment horizontal="left" wrapText="1"/>
    </xf>
    <xf fontId="32" fillId="0" borderId="0" numFmtId="162" xfId="0" applyNumberFormat="1" applyFont="1"/>
    <xf fontId="32" fillId="0" borderId="0" numFmtId="0" xfId="0" applyFont="1"/>
    <xf fontId="34" fillId="0" borderId="0" numFmtId="0" xfId="0" applyFont="1"/>
    <xf fontId="28" fillId="0" borderId="0" numFmtId="0" xfId="0" applyFont="1" applyAlignment="1">
      <alignment vertical="center"/>
    </xf>
    <xf fontId="35" fillId="0" borderId="0" numFmtId="0" xfId="0" applyFont="1" applyAlignment="1">
      <alignment horizontal="center" vertical="center" wrapText="1"/>
    </xf>
    <xf fontId="32" fillId="0" borderId="15" numFmtId="0" xfId="0" applyFont="1" applyBorder="1" applyAlignment="1">
      <alignment horizontal="center" vertical="center" wrapText="1"/>
    </xf>
    <xf fontId="32" fillId="0" borderId="15" numFmtId="2" xfId="0" applyNumberFormat="1" applyFont="1" applyBorder="1" applyAlignment="1">
      <alignment horizontal="center" vertical="top" wrapText="1"/>
    </xf>
    <xf fontId="28" fillId="0" borderId="15" numFmtId="0" xfId="0" applyFont="1" applyBorder="1" applyAlignment="1">
      <alignment horizontal="center" vertical="top" wrapText="1"/>
    </xf>
    <xf fontId="36" fillId="0" borderId="0" numFmtId="0" xfId="0" applyFont="1"/>
    <xf fontId="37" fillId="0" borderId="17" numFmtId="0" xfId="0" applyFont="1" applyBorder="1" applyAlignment="1">
      <alignment horizontal="center" vertical="center" wrapText="1"/>
    </xf>
    <xf fontId="38" fillId="0" borderId="15" numFmtId="0" xfId="0" applyFont="1" applyBorder="1" applyAlignment="1">
      <alignment horizontal="justify" vertical="center"/>
    </xf>
    <xf fontId="0" fillId="0" borderId="15" numFmtId="0" xfId="0" applyBorder="1" applyAlignment="1">
      <alignment horizontal="center" vertical="center" wrapText="1"/>
    </xf>
    <xf fontId="37" fillId="0" borderId="17" numFmtId="163" xfId="0" applyNumberFormat="1" applyFont="1" applyBorder="1" applyAlignment="1">
      <alignment horizontal="center" vertical="center" wrapText="1"/>
    </xf>
    <xf fontId="37" fillId="0" borderId="15" numFmtId="2" xfId="0" applyNumberFormat="1" applyFont="1" applyBorder="1" applyAlignment="1">
      <alignment horizontal="center" vertical="center" wrapText="1"/>
    </xf>
    <xf fontId="37" fillId="0" borderId="18" numFmtId="2" xfId="0" applyNumberFormat="1" applyFont="1" applyBorder="1" applyAlignment="1">
      <alignment horizontal="center" vertical="center" wrapText="1"/>
    </xf>
    <xf fontId="37" fillId="0" borderId="15" numFmtId="2" xfId="0" applyNumberFormat="1" applyFont="1" applyBorder="1" applyAlignment="1">
      <alignment horizontal="center" vertical="center"/>
    </xf>
    <xf fontId="37" fillId="0" borderId="15" numFmtId="4" xfId="0" applyNumberFormat="1" applyFont="1" applyBorder="1" applyAlignment="1">
      <alignment horizontal="center" vertical="center" wrapText="1"/>
    </xf>
    <xf fontId="37" fillId="0" borderId="15" numFmtId="0" xfId="0" applyFont="1" applyBorder="1" applyAlignment="1">
      <alignment horizontal="center" vertical="center" wrapText="1"/>
    </xf>
    <xf fontId="0" fillId="0" borderId="15" numFmtId="0" xfId="0" applyBorder="1" applyAlignment="1">
      <alignment horizontal="center" vertical="center" wrapText="1"/>
    </xf>
    <xf fontId="37" fillId="0" borderId="15" numFmtId="163" xfId="0" applyNumberFormat="1" applyFont="1" applyBorder="1" applyAlignment="1">
      <alignment horizontal="center" vertical="center" wrapText="1"/>
    </xf>
    <xf fontId="39" fillId="0" borderId="15" numFmtId="4" xfId="0" applyNumberFormat="1" applyFont="1" applyBorder="1" applyAlignment="1">
      <alignment horizontal="center" vertical="center" wrapText="1"/>
    </xf>
    <xf fontId="32" fillId="0" borderId="19" numFmtId="4" xfId="0" applyNumberFormat="1" applyFont="1" applyBorder="1" applyAlignment="1">
      <alignment horizontal="center"/>
    </xf>
    <xf fontId="40" fillId="0" borderId="0" numFmtId="0" xfId="0" applyFont="1"/>
    <xf fontId="33" fillId="0" borderId="0" numFmtId="0" xfId="0" applyFont="1"/>
    <xf fontId="33" fillId="0" borderId="0" numFmtId="0" xfId="0" applyFont="1" applyAlignment="1">
      <alignment vertical="center"/>
    </xf>
    <xf fontId="41" fillId="0" borderId="0" numFmtId="4" xfId="0" applyNumberFormat="1" applyFont="1"/>
    <xf fontId="41" fillId="0" borderId="0" numFmtId="0" xfId="0" applyFont="1"/>
    <xf fontId="0" fillId="0" borderId="0" numFmtId="0" xfId="0"/>
    <xf fontId="33" fillId="0" borderId="0" numFmtId="0" xfId="0" applyFont="1" applyAlignment="1">
      <alignment horizontal="center" vertical="center" wrapText="1"/>
    </xf>
    <xf fontId="33" fillId="25" borderId="15" numFmtId="0" xfId="0" applyFont="1" applyFill="1" applyBorder="1" applyAlignment="1">
      <alignment horizontal="center" vertical="center" wrapText="1"/>
    </xf>
    <xf fontId="33" fillId="0" borderId="15" numFmtId="0" xfId="0" applyFont="1" applyBorder="1" applyAlignment="1">
      <alignment horizontal="center" vertical="center" wrapText="1"/>
    </xf>
    <xf fontId="33" fillId="25" borderId="15" numFmtId="2" xfId="0" applyNumberFormat="1" applyFont="1" applyFill="1" applyBorder="1" applyAlignment="1">
      <alignment horizontal="center" vertical="top" wrapText="1"/>
    </xf>
    <xf fontId="33" fillId="25" borderId="15" numFmtId="0" xfId="0" applyFont="1" applyFill="1" applyBorder="1" applyAlignment="1">
      <alignment horizontal="center" vertical="top" wrapText="1"/>
    </xf>
    <xf fontId="37" fillId="0" borderId="15" numFmtId="0" xfId="0" applyFont="1" applyBorder="1" applyAlignment="1">
      <alignment horizontal="center" vertical="top" wrapText="1"/>
    </xf>
    <xf fontId="33" fillId="25" borderId="17" numFmtId="0" xfId="0" applyFont="1" applyFill="1" applyBorder="1" applyAlignment="1">
      <alignment horizontal="center" vertical="center" wrapText="1"/>
    </xf>
    <xf fontId="33" fillId="0" borderId="15" numFmtId="0" xfId="0" applyFont="1" applyBorder="1" applyAlignment="1">
      <alignment horizontal="center" vertical="top" wrapText="1"/>
    </xf>
    <xf fontId="33" fillId="0" borderId="18" numFmtId="0" xfId="0" applyFont="1" applyBorder="1" applyAlignment="1">
      <alignment horizontal="center" vertical="top" wrapText="1"/>
    </xf>
    <xf fontId="38" fillId="0" borderId="20" numFmtId="0" xfId="0" applyFont="1" applyBorder="1" applyAlignment="1">
      <alignment horizontal="left" vertical="center" wrapText="1"/>
    </xf>
    <xf fontId="33" fillId="25" borderId="15" numFmtId="162" xfId="0" applyNumberFormat="1" applyFont="1" applyFill="1" applyBorder="1" applyAlignment="1">
      <alignment horizontal="center" vertical="center" wrapText="1"/>
    </xf>
    <xf fontId="33" fillId="25" borderId="17" numFmtId="163" xfId="0" applyNumberFormat="1" applyFont="1" applyFill="1" applyBorder="1" applyAlignment="1">
      <alignment horizontal="center" vertical="center" wrapText="1"/>
    </xf>
    <xf fontId="33" fillId="0" borderId="15" numFmtId="2" xfId="0" applyNumberFormat="1" applyFont="1" applyBorder="1" applyAlignment="1">
      <alignment horizontal="center" vertical="center" wrapText="1"/>
    </xf>
    <xf fontId="33" fillId="0" borderId="18" numFmtId="2" xfId="0" applyNumberFormat="1" applyFont="1" applyBorder="1" applyAlignment="1">
      <alignment horizontal="center" vertical="center" wrapText="1"/>
    </xf>
    <xf fontId="33" fillId="26" borderId="15" numFmtId="2" xfId="0" applyNumberFormat="1" applyFont="1" applyFill="1" applyBorder="1" applyAlignment="1">
      <alignment horizontal="center" vertical="center" wrapText="1"/>
    </xf>
    <xf fontId="33" fillId="0" borderId="15" numFmtId="2" xfId="0" applyNumberFormat="1" applyFont="1" applyBorder="1" applyAlignment="1">
      <alignment horizontal="center" vertical="center"/>
    </xf>
    <xf fontId="33" fillId="0" borderId="15" numFmtId="4" xfId="0" applyNumberFormat="1" applyFont="1" applyBorder="1" applyAlignment="1">
      <alignment horizontal="center" vertical="center" wrapText="1"/>
    </xf>
    <xf fontId="38" fillId="0" borderId="21" numFmtId="0" xfId="0" applyFont="1" applyBorder="1" applyAlignment="1">
      <alignment horizontal="left" vertical="center" wrapText="1"/>
    </xf>
    <xf fontId="33" fillId="0" borderId="22" numFmtId="2" xfId="0" applyNumberFormat="1" applyFont="1" applyBorder="1" applyAlignment="1">
      <alignment horizontal="center" vertical="center" wrapText="1"/>
    </xf>
    <xf fontId="33" fillId="0" borderId="0" numFmtId="2" xfId="0" applyNumberFormat="1" applyFont="1" applyAlignment="1">
      <alignment horizontal="center"/>
    </xf>
    <xf fontId="37" fillId="25" borderId="17" numFmtId="163" xfId="0" applyNumberFormat="1" applyFont="1" applyFill="1" applyBorder="1" applyAlignment="1">
      <alignment horizontal="center" vertical="center" wrapText="1"/>
    </xf>
    <xf fontId="37" fillId="26" borderId="15" numFmtId="2" xfId="0" applyNumberFormat="1" applyFont="1" applyFill="1" applyBorder="1" applyAlignment="1">
      <alignment horizontal="center" vertical="center" wrapText="1"/>
    </xf>
    <xf fontId="36" fillId="25" borderId="15" numFmtId="0" xfId="0" applyFont="1" applyFill="1" applyBorder="1" applyAlignment="1">
      <alignment horizontal="center" vertical="center" wrapText="1"/>
    </xf>
    <xf fontId="36" fillId="0" borderId="15" numFmtId="4" xfId="402" applyNumberFormat="1" applyFont="1" applyBorder="1" applyAlignment="1">
      <alignment horizontal="left" wrapText="1"/>
    </xf>
    <xf fontId="36" fillId="0" borderId="15" numFmtId="162" xfId="0" applyNumberFormat="1" applyFont="1" applyBorder="1" applyAlignment="1">
      <alignment horizontal="center" vertical="center" wrapText="1"/>
    </xf>
  </cellXfs>
  <cellStyles count="829">
    <cellStyle name="20% - Акцент1 2" xfId="1"/>
    <cellStyle name="20% — акцент1 2" xfId="2"/>
    <cellStyle name="20% - Акцент1 2 2" xfId="3"/>
    <cellStyle name="20% - Акцент1 2 3" xfId="4"/>
    <cellStyle name="20% - Акцент1 3" xfId="5"/>
    <cellStyle name="20% - Акцент1 3 2" xfId="6"/>
    <cellStyle name="20% - Акцент1 4" xfId="7"/>
    <cellStyle name="20% - Акцент1 5" xfId="8"/>
    <cellStyle name="20% - Акцент1 6" xfId="9"/>
    <cellStyle name="20% - Акцент2 2" xfId="10"/>
    <cellStyle name="20% — акцент2 2" xfId="11"/>
    <cellStyle name="20% - Акцент2 2 2" xfId="12"/>
    <cellStyle name="20% - Акцент2 2 3" xfId="13"/>
    <cellStyle name="20% - Акцент2 3" xfId="14"/>
    <cellStyle name="20% - Акцент2 3 2" xfId="15"/>
    <cellStyle name="20% - Акцент2 4" xfId="16"/>
    <cellStyle name="20% - Акцент2 5" xfId="17"/>
    <cellStyle name="20% - Акцент2 6" xfId="18"/>
    <cellStyle name="20% - Акцент3 2" xfId="19"/>
    <cellStyle name="20% — акцент3 2" xfId="20"/>
    <cellStyle name="20% - Акцент3 2 2" xfId="21"/>
    <cellStyle name="20% - Акцент3 2 3" xfId="22"/>
    <cellStyle name="20% - Акцент3 3" xfId="23"/>
    <cellStyle name="20% - Акцент3 3 2" xfId="24"/>
    <cellStyle name="20% - Акцент3 4" xfId="25"/>
    <cellStyle name="20% - Акцент3 5" xfId="26"/>
    <cellStyle name="20% - Акцент3 6" xfId="27"/>
    <cellStyle name="20% - Акцент4 2" xfId="28"/>
    <cellStyle name="20% — акцент4 2" xfId="29"/>
    <cellStyle name="20% - Акцент4 2 2" xfId="30"/>
    <cellStyle name="20% - Акцент4 2 3" xfId="31"/>
    <cellStyle name="20% - Акцент4 3" xfId="32"/>
    <cellStyle name="20% - Акцент4 3 2" xfId="33"/>
    <cellStyle name="20% - Акцент4 4" xfId="34"/>
    <cellStyle name="20% - Акцент4 5" xfId="35"/>
    <cellStyle name="20% - Акцент4 6" xfId="36"/>
    <cellStyle name="20% - Акцент5 2" xfId="37"/>
    <cellStyle name="20% — акцент5 2" xfId="38"/>
    <cellStyle name="20% - Акцент5 2 2" xfId="39"/>
    <cellStyle name="20% - Акцент5 2 3" xfId="40"/>
    <cellStyle name="20% - Акцент5 3" xfId="41"/>
    <cellStyle name="20% - Акцент5 3 2" xfId="42"/>
    <cellStyle name="20% - Акцент5 4" xfId="43"/>
    <cellStyle name="20% - Акцент5 5" xfId="44"/>
    <cellStyle name="20% - Акцент5 6" xfId="45"/>
    <cellStyle name="20% - Акцент6 2" xfId="46"/>
    <cellStyle name="20% — акцент6 2" xfId="47"/>
    <cellStyle name="20% - Акцент6 2 2" xfId="48"/>
    <cellStyle name="20% - Акцент6 2 3" xfId="49"/>
    <cellStyle name="20% - Акцент6 3" xfId="50"/>
    <cellStyle name="20% - Акцент6 3 2" xfId="51"/>
    <cellStyle name="20% - Акцент6 4" xfId="52"/>
    <cellStyle name="20% - Акцент6 5" xfId="53"/>
    <cellStyle name="20% - Акцент6 6" xfId="54"/>
    <cellStyle name="40% - Акцент1 2" xfId="55"/>
    <cellStyle name="40% — акцент1 2" xfId="56"/>
    <cellStyle name="40% - Акцент1 2 2" xfId="57"/>
    <cellStyle name="40% - Акцент1 2 3" xfId="58"/>
    <cellStyle name="40% - Акцент1 3" xfId="59"/>
    <cellStyle name="40% - Акцент1 3 2" xfId="60"/>
    <cellStyle name="40% - Акцент1 4" xfId="61"/>
    <cellStyle name="40% - Акцент2 2" xfId="62"/>
    <cellStyle name="40% — акцент2 2" xfId="63"/>
    <cellStyle name="40% - Акцент2 2 2" xfId="64"/>
    <cellStyle name="40% - Акцент2 2 3" xfId="65"/>
    <cellStyle name="40% - Акцент2 3" xfId="66"/>
    <cellStyle name="40% - Акцент2 3 2" xfId="67"/>
    <cellStyle name="40% - Акцент2 4" xfId="68"/>
    <cellStyle name="40% - Акцент2 5" xfId="69"/>
    <cellStyle name="40% - Акцент2 6" xfId="70"/>
    <cellStyle name="40% - Акцент3 2" xfId="71"/>
    <cellStyle name="40% — акцент3 2" xfId="72"/>
    <cellStyle name="40% - Акцент3 2 2" xfId="73"/>
    <cellStyle name="40% - Акцент3 2 3" xfId="74"/>
    <cellStyle name="40% - Акцент3 3" xfId="75"/>
    <cellStyle name="40% - Акцент3 3 2" xfId="76"/>
    <cellStyle name="40% - Акцент3 4" xfId="77"/>
    <cellStyle name="40% - Акцент3 5" xfId="78"/>
    <cellStyle name="40% - Акцент3 6" xfId="79"/>
    <cellStyle name="40% - Акцент4 2" xfId="80"/>
    <cellStyle name="40% — акцент4 2" xfId="81"/>
    <cellStyle name="40% - Акцент4 2 2" xfId="82"/>
    <cellStyle name="40% - Акцент4 2 3" xfId="83"/>
    <cellStyle name="40% - Акцент4 3" xfId="84"/>
    <cellStyle name="40% - Акцент4 3 2" xfId="85"/>
    <cellStyle name="40% - Акцент4 4" xfId="86"/>
    <cellStyle name="40% - Акцент4 5" xfId="87"/>
    <cellStyle name="40% - Акцент4 6" xfId="88"/>
    <cellStyle name="40% - Акцент5 2" xfId="89"/>
    <cellStyle name="40% — акцент5 2" xfId="90"/>
    <cellStyle name="40% - Акцент5 2 2" xfId="91"/>
    <cellStyle name="40% - Акцент5 2 3" xfId="92"/>
    <cellStyle name="40% - Акцент5 3" xfId="93"/>
    <cellStyle name="40% - Акцент5 3 2" xfId="94"/>
    <cellStyle name="40% - Акцент5 4" xfId="95"/>
    <cellStyle name="40% - Акцент6 2" xfId="96"/>
    <cellStyle name="40% — акцент6 2" xfId="97"/>
    <cellStyle name="40% - Акцент6 2 2" xfId="98"/>
    <cellStyle name="40% - Акцент6 2 3" xfId="99"/>
    <cellStyle name="40% - Акцент6 3" xfId="100"/>
    <cellStyle name="40% - Акцент6 3 2" xfId="101"/>
    <cellStyle name="40% - Акцент6 4" xfId="102"/>
    <cellStyle name="40% - Акцент6 5" xfId="103"/>
    <cellStyle name="40% - Акцент6 6" xfId="104"/>
    <cellStyle name="60% - Акцент1 2" xfId="105"/>
    <cellStyle name="60% — акцент1 2" xfId="106"/>
    <cellStyle name="60% - Акцент1 2 2" xfId="107"/>
    <cellStyle name="60% - Акцент1 2 3" xfId="108"/>
    <cellStyle name="60% - Акцент1 3" xfId="109"/>
    <cellStyle name="60% - Акцент1 3 2" xfId="110"/>
    <cellStyle name="60% - Акцент1 4" xfId="111"/>
    <cellStyle name="60% - Акцент1 5" xfId="112"/>
    <cellStyle name="60% - Акцент1 6" xfId="113"/>
    <cellStyle name="60% - Акцент2 2" xfId="114"/>
    <cellStyle name="60% — акцент2 2" xfId="115"/>
    <cellStyle name="60% - Акцент2 2 2" xfId="116"/>
    <cellStyle name="60% - Акцент2 2 3" xfId="117"/>
    <cellStyle name="60% - Акцент2 3" xfId="118"/>
    <cellStyle name="60% - Акцент2 3 2" xfId="119"/>
    <cellStyle name="60% - Акцент2 4" xfId="120"/>
    <cellStyle name="60% - Акцент2 5" xfId="121"/>
    <cellStyle name="60% - Акцент2 6" xfId="122"/>
    <cellStyle name="60% - Акцент3 2" xfId="123"/>
    <cellStyle name="60% — акцент3 2" xfId="124"/>
    <cellStyle name="60% - Акцент3 2 2" xfId="125"/>
    <cellStyle name="60% - Акцент3 2 3" xfId="126"/>
    <cellStyle name="60% - Акцент3 3" xfId="127"/>
    <cellStyle name="60% - Акцент3 3 2" xfId="128"/>
    <cellStyle name="60% - Акцент3 4" xfId="129"/>
    <cellStyle name="60% - Акцент3 5" xfId="130"/>
    <cellStyle name="60% - Акцент3 6" xfId="131"/>
    <cellStyle name="60% - Акцент4 2" xfId="132"/>
    <cellStyle name="60% — акцент4 2" xfId="133"/>
    <cellStyle name="60% - Акцент4 2 2" xfId="134"/>
    <cellStyle name="60% - Акцент4 2 3" xfId="135"/>
    <cellStyle name="60% - Акцент4 3" xfId="136"/>
    <cellStyle name="60% - Акцент4 3 2" xfId="137"/>
    <cellStyle name="60% - Акцент4 4" xfId="138"/>
    <cellStyle name="60% - Акцент4 5" xfId="139"/>
    <cellStyle name="60% - Акцент4 6" xfId="140"/>
    <cellStyle name="60% - Акцент5 2" xfId="141"/>
    <cellStyle name="60% — акцент5 2" xfId="142"/>
    <cellStyle name="60% - Акцент5 2 2" xfId="143"/>
    <cellStyle name="60% - Акцент5 2 3" xfId="144"/>
    <cellStyle name="60% - Акцент5 3" xfId="145"/>
    <cellStyle name="60% - Акцент5 3 2" xfId="146"/>
    <cellStyle name="60% - Акцент5 4" xfId="147"/>
    <cellStyle name="60% - Акцент6 2" xfId="148"/>
    <cellStyle name="60% — акцент6 2" xfId="149"/>
    <cellStyle name="60% - Акцент6 2 2" xfId="150"/>
    <cellStyle name="60% - Акцент6 2 3" xfId="151"/>
    <cellStyle name="60% - Акцент6 3" xfId="152"/>
    <cellStyle name="60% - Акцент6 3 2" xfId="153"/>
    <cellStyle name="60% - Акцент6 4" xfId="154"/>
    <cellStyle name="60% - Акцент6 5" xfId="155"/>
    <cellStyle name="60% - Акцент6 6" xfId="156"/>
    <cellStyle name="Акцент1 2" xfId="157"/>
    <cellStyle name="Акцент1 2 2" xfId="158"/>
    <cellStyle name="Акцент1 2 2 2" xfId="159"/>
    <cellStyle name="Акцент1 2 3" xfId="160"/>
    <cellStyle name="Акцент1 3" xfId="161"/>
    <cellStyle name="Акцент1 3 2" xfId="162"/>
    <cellStyle name="Акцент1 4" xfId="163"/>
    <cellStyle name="Акцент1 5" xfId="164"/>
    <cellStyle name="Акцент1 5 2" xfId="165"/>
    <cellStyle name="Акцент1 6" xfId="166"/>
    <cellStyle name="Акцент1 7" xfId="167"/>
    <cellStyle name="Акцент2 2" xfId="168"/>
    <cellStyle name="Акцент2 2 2" xfId="169"/>
    <cellStyle name="Акцент2 2 2 2" xfId="170"/>
    <cellStyle name="Акцент2 2 3" xfId="171"/>
    <cellStyle name="Акцент2 3" xfId="172"/>
    <cellStyle name="Акцент2 3 2" xfId="173"/>
    <cellStyle name="Акцент2 4" xfId="174"/>
    <cellStyle name="Акцент2 5" xfId="175"/>
    <cellStyle name="Акцент2 5 2" xfId="176"/>
    <cellStyle name="Акцент2 6" xfId="177"/>
    <cellStyle name="Акцент2 7" xfId="178"/>
    <cellStyle name="Акцент3 2" xfId="179"/>
    <cellStyle name="Акцент3 2 2" xfId="180"/>
    <cellStyle name="Акцент3 2 2 2" xfId="181"/>
    <cellStyle name="Акцент3 2 3" xfId="182"/>
    <cellStyle name="Акцент3 3" xfId="183"/>
    <cellStyle name="Акцент3 3 2" xfId="184"/>
    <cellStyle name="Акцент3 4" xfId="185"/>
    <cellStyle name="Акцент3 5" xfId="186"/>
    <cellStyle name="Акцент3 5 2" xfId="187"/>
    <cellStyle name="Акцент3 6" xfId="188"/>
    <cellStyle name="Акцент3 7" xfId="189"/>
    <cellStyle name="Акцент4 2" xfId="190"/>
    <cellStyle name="Акцент4 2 2" xfId="191"/>
    <cellStyle name="Акцент4 2 2 2" xfId="192"/>
    <cellStyle name="Акцент4 2 3" xfId="193"/>
    <cellStyle name="Акцент4 3" xfId="194"/>
    <cellStyle name="Акцент4 3 2" xfId="195"/>
    <cellStyle name="Акцент4 4" xfId="196"/>
    <cellStyle name="Акцент4 5" xfId="197"/>
    <cellStyle name="Акцент4 5 2" xfId="198"/>
    <cellStyle name="Акцент4 6" xfId="199"/>
    <cellStyle name="Акцент4 7" xfId="200"/>
    <cellStyle name="Акцент5 2" xfId="201"/>
    <cellStyle name="Акцент5 2 2" xfId="202"/>
    <cellStyle name="Акцент5 2 2 2" xfId="203"/>
    <cellStyle name="Акцент5 2 3" xfId="204"/>
    <cellStyle name="Акцент5 3" xfId="205"/>
    <cellStyle name="Акцент5 3 2" xfId="206"/>
    <cellStyle name="Акцент5 4" xfId="207"/>
    <cellStyle name="Акцент5 5" xfId="208"/>
    <cellStyle name="Акцент5 5 2" xfId="209"/>
    <cellStyle name="Акцент5 6" xfId="210"/>
    <cellStyle name="Акцент5 7" xfId="211"/>
    <cellStyle name="Акцент6 2" xfId="212"/>
    <cellStyle name="Акцент6 2 2" xfId="213"/>
    <cellStyle name="Акцент6 2 2 2" xfId="214"/>
    <cellStyle name="Акцент6 2 3" xfId="215"/>
    <cellStyle name="Акцент6 3" xfId="216"/>
    <cellStyle name="Акцент6 3 2" xfId="217"/>
    <cellStyle name="Акцент6 4" xfId="218"/>
    <cellStyle name="Акцент6 5" xfId="219"/>
    <cellStyle name="Акцент6 5 2" xfId="220"/>
    <cellStyle name="Акцент6 6" xfId="221"/>
    <cellStyle name="Акцент6 7" xfId="222"/>
    <cellStyle name="Ввод  2" xfId="223"/>
    <cellStyle name="Ввод  2 2" xfId="224"/>
    <cellStyle name="Ввод  2 2 2" xfId="225"/>
    <cellStyle name="Ввод  2 3" xfId="226"/>
    <cellStyle name="Ввод  3" xfId="227"/>
    <cellStyle name="Ввод  3 2" xfId="228"/>
    <cellStyle name="Ввод  4" xfId="229"/>
    <cellStyle name="Ввод  5" xfId="230"/>
    <cellStyle name="Ввод  6" xfId="231"/>
    <cellStyle name="Вывод 2" xfId="232"/>
    <cellStyle name="Вывод 2 2" xfId="233"/>
    <cellStyle name="Вывод 2 2 2" xfId="234"/>
    <cellStyle name="Вывод 2 3" xfId="235"/>
    <cellStyle name="Вывод 3" xfId="236"/>
    <cellStyle name="Вывод 3 2" xfId="237"/>
    <cellStyle name="Вывод 3 2 2" xfId="238"/>
    <cellStyle name="Вывод 3 3" xfId="239"/>
    <cellStyle name="Вывод 4" xfId="240"/>
    <cellStyle name="Вывод 5" xfId="241"/>
    <cellStyle name="Вывод 6" xfId="242"/>
    <cellStyle name="Вычисление 2" xfId="243"/>
    <cellStyle name="Вычисление 2 2" xfId="244"/>
    <cellStyle name="Вычисление 2 2 2" xfId="245"/>
    <cellStyle name="Вычисление 2 3" xfId="246"/>
    <cellStyle name="Вычисление 3" xfId="247"/>
    <cellStyle name="Вычисление 3 2" xfId="248"/>
    <cellStyle name="Вычисление 4" xfId="249"/>
    <cellStyle name="Вычисление 5" xfId="250"/>
    <cellStyle name="Вычисление 6" xfId="251"/>
    <cellStyle name="Денежный 2" xfId="252"/>
    <cellStyle name="Денежный 2 2" xfId="253"/>
    <cellStyle name="Денежный 2 2 2" xfId="254"/>
    <cellStyle name="Денежный 2 2 2 2" xfId="255"/>
    <cellStyle name="Денежный 2 2 2 2 2" xfId="256"/>
    <cellStyle name="Денежный 2 2 2 3" xfId="257"/>
    <cellStyle name="Денежный 2 2 2 3 2" xfId="258"/>
    <cellStyle name="Денежный 2 2 2 4" xfId="259"/>
    <cellStyle name="Денежный 2 2 3" xfId="260"/>
    <cellStyle name="Денежный 2 2 3 2" xfId="261"/>
    <cellStyle name="Денежный 2 2 3 2 2" xfId="262"/>
    <cellStyle name="Денежный 2 2 3 2 3" xfId="263"/>
    <cellStyle name="Денежный 2 2 3 3" xfId="264"/>
    <cellStyle name="Денежный 2 2 3 4" xfId="265"/>
    <cellStyle name="Денежный 2 2 4" xfId="266"/>
    <cellStyle name="Денежный 2 2 4 2" xfId="267"/>
    <cellStyle name="Денежный 2 2 4 3" xfId="268"/>
    <cellStyle name="Денежный 2 2 5" xfId="269"/>
    <cellStyle name="Денежный 2 3" xfId="270"/>
    <cellStyle name="Денежный 2 3 2" xfId="271"/>
    <cellStyle name="Денежный 2 3 2 2" xfId="272"/>
    <cellStyle name="Денежный 2 3 2 2 2" xfId="273"/>
    <cellStyle name="Денежный 2 3 2 3" xfId="274"/>
    <cellStyle name="Денежный 2 3 2 3 2" xfId="275"/>
    <cellStyle name="Денежный 2 3 2 4" xfId="276"/>
    <cellStyle name="Денежный 2 3 3" xfId="277"/>
    <cellStyle name="Денежный 2 3 3 2" xfId="278"/>
    <cellStyle name="Денежный 2 3 3 3" xfId="279"/>
    <cellStyle name="Денежный 2 3 4" xfId="280"/>
    <cellStyle name="Денежный 2 3 4 2" xfId="281"/>
    <cellStyle name="Денежный 2 3 4 3" xfId="282"/>
    <cellStyle name="Денежный 2 3 5" xfId="283"/>
    <cellStyle name="Денежный 2 4" xfId="284"/>
    <cellStyle name="Денежный 2 4 2" xfId="285"/>
    <cellStyle name="Денежный 2 4 2 2" xfId="286"/>
    <cellStyle name="Денежный 2 4 3" xfId="287"/>
    <cellStyle name="Денежный 2 4 3 2" xfId="288"/>
    <cellStyle name="Денежный 2 4 4" xfId="289"/>
    <cellStyle name="Денежный 2 5" xfId="290"/>
    <cellStyle name="Денежный 2 5 2" xfId="291"/>
    <cellStyle name="Денежный 2 6" xfId="292"/>
    <cellStyle name="Денежный 2 6 2" xfId="293"/>
    <cellStyle name="Заголовок 1 2" xfId="294"/>
    <cellStyle name="Заголовок 1 2 2" xfId="295"/>
    <cellStyle name="Заголовок 1 3" xfId="296"/>
    <cellStyle name="Заголовок 1 4" xfId="297"/>
    <cellStyle name="Заголовок 1 5" xfId="298"/>
    <cellStyle name="Заголовок 1 6" xfId="299"/>
    <cellStyle name="Заголовок 2 2" xfId="300"/>
    <cellStyle name="Заголовок 2 2 2" xfId="301"/>
    <cellStyle name="Заголовок 2 3" xfId="302"/>
    <cellStyle name="Заголовок 2 4" xfId="303"/>
    <cellStyle name="Заголовок 2 5" xfId="304"/>
    <cellStyle name="Заголовок 2 6" xfId="305"/>
    <cellStyle name="Заголовок 3 2" xfId="306"/>
    <cellStyle name="Заголовок 3 2 2" xfId="307"/>
    <cellStyle name="Заголовок 3 3" xfId="308"/>
    <cellStyle name="Заголовок 3 4" xfId="309"/>
    <cellStyle name="Заголовок 3 5" xfId="310"/>
    <cellStyle name="Заголовок 3 6" xfId="311"/>
    <cellStyle name="Заголовок 4 2" xfId="312"/>
    <cellStyle name="Заголовок 4 2 2" xfId="313"/>
    <cellStyle name="Заголовок 4 3" xfId="314"/>
    <cellStyle name="Заголовок 4 4" xfId="315"/>
    <cellStyle name="Заголовок 4 5" xfId="316"/>
    <cellStyle name="Заголовок 4 6" xfId="317"/>
    <cellStyle name="Итог 2" xfId="318"/>
    <cellStyle name="Итог 2 2" xfId="319"/>
    <cellStyle name="Итог 2 2 2" xfId="320"/>
    <cellStyle name="Итог 2 3" xfId="321"/>
    <cellStyle name="Итог 3" xfId="322"/>
    <cellStyle name="Итог 3 2" xfId="323"/>
    <cellStyle name="Итог 4" xfId="324"/>
    <cellStyle name="Итог 5" xfId="325"/>
    <cellStyle name="Итог 5 2" xfId="326"/>
    <cellStyle name="Итог 6" xfId="327"/>
    <cellStyle name="Итог 7" xfId="328"/>
    <cellStyle name="Контрольная ячейка 2" xfId="329"/>
    <cellStyle name="Контрольная ячейка 2 2" xfId="330"/>
    <cellStyle name="Контрольная ячейка 2 2 2" xfId="331"/>
    <cellStyle name="Контрольная ячейка 2 3" xfId="332"/>
    <cellStyle name="Контрольная ячейка 3" xfId="333"/>
    <cellStyle name="Контрольная ячейка 3 2" xfId="334"/>
    <cellStyle name="Контрольная ячейка 4" xfId="335"/>
    <cellStyle name="Контрольная ячейка 5" xfId="336"/>
    <cellStyle name="Контрольная ячейка 6" xfId="337"/>
    <cellStyle name="Название 2" xfId="338"/>
    <cellStyle name="Название 2 2" xfId="339"/>
    <cellStyle name="Название 3" xfId="340"/>
    <cellStyle name="Название 4" xfId="341"/>
    <cellStyle name="Название 5" xfId="342"/>
    <cellStyle name="Название 6" xfId="343"/>
    <cellStyle name="Нейтральный 2" xfId="344"/>
    <cellStyle name="Нейтральный 2 2" xfId="345"/>
    <cellStyle name="Нейтральный 2 2 2" xfId="346"/>
    <cellStyle name="Нейтральный 2 3" xfId="347"/>
    <cellStyle name="Нейтральный 3" xfId="348"/>
    <cellStyle name="Нейтральный 3 2" xfId="349"/>
    <cellStyle name="Нейтральный 4" xfId="350"/>
    <cellStyle name="Нейтральный 5" xfId="351"/>
    <cellStyle name="Нейтральный 6" xfId="352"/>
    <cellStyle name="Обычный" xfId="0" builtinId="0"/>
    <cellStyle name="Обычный 10" xfId="353"/>
    <cellStyle name="Обычный 10 2" xfId="354"/>
    <cellStyle name="Обычный 10 2 2" xfId="355"/>
    <cellStyle name="Обычный 10 2 2 2" xfId="356"/>
    <cellStyle name="Обычный 10 2 2_2016 год" xfId="357"/>
    <cellStyle name="Обычный 10 2 3" xfId="358"/>
    <cellStyle name="Обычный 10 2_2016 год" xfId="359"/>
    <cellStyle name="Обычный 10 3" xfId="360"/>
    <cellStyle name="Обычный 10 3 2" xfId="361"/>
    <cellStyle name="Обычный 10 3 2 2" xfId="362"/>
    <cellStyle name="Обычный 10 3 2_2016 год" xfId="363"/>
    <cellStyle name="Обычный 10 3 3" xfId="364"/>
    <cellStyle name="Обычный 10 3 3 2" xfId="365"/>
    <cellStyle name="Обычный 10 3 3_2016 год" xfId="366"/>
    <cellStyle name="Обычный 10 3 4" xfId="367"/>
    <cellStyle name="Обычный 10 3 4 2" xfId="368"/>
    <cellStyle name="Обычный 10 3 4_2016 год" xfId="369"/>
    <cellStyle name="Обычный 10 3 5" xfId="370"/>
    <cellStyle name="Обычный 10 3_2016 год" xfId="371"/>
    <cellStyle name="Обычный 10 4" xfId="372"/>
    <cellStyle name="Обычный 10 4 2" xfId="373"/>
    <cellStyle name="Обычный 10 4_2016 год" xfId="374"/>
    <cellStyle name="Обычный 10 5" xfId="375"/>
    <cellStyle name="Обычный 10_2016 год" xfId="376"/>
    <cellStyle name="Обычный 11" xfId="377"/>
    <cellStyle name="Обычный 11 2" xfId="378"/>
    <cellStyle name="Обычный 11 2 2" xfId="379"/>
    <cellStyle name="Обычный 11 2_2016 год" xfId="380"/>
    <cellStyle name="Обычный 11 3" xfId="381"/>
    <cellStyle name="Обычный 11 3 2" xfId="382"/>
    <cellStyle name="Обычный 11 3_2016 год" xfId="383"/>
    <cellStyle name="Обычный 11 4" xfId="384"/>
    <cellStyle name="Обычный 11 4 2" xfId="385"/>
    <cellStyle name="Обычный 11 4 2 2" xfId="386"/>
    <cellStyle name="Обычный 11 4 2_2016 год" xfId="387"/>
    <cellStyle name="Обычный 11 4 3" xfId="388"/>
    <cellStyle name="Обычный 11 4_2016 год" xfId="389"/>
    <cellStyle name="Обычный 11 5" xfId="390"/>
    <cellStyle name="Обычный 11 5 2" xfId="391"/>
    <cellStyle name="Обычный 11 5_2016 год" xfId="392"/>
    <cellStyle name="Обычный 11 6" xfId="393"/>
    <cellStyle name="Обычный 11_2016 год" xfId="394"/>
    <cellStyle name="Обычный 12" xfId="395"/>
    <cellStyle name="Обычный 12 2" xfId="396"/>
    <cellStyle name="Обычный 12 2 2" xfId="397"/>
    <cellStyle name="Обычный 12 3" xfId="398"/>
    <cellStyle name="Обычный 12_2016 год" xfId="399"/>
    <cellStyle name="Обычный 13" xfId="400"/>
    <cellStyle name="Обычный 14" xfId="401"/>
    <cellStyle name="Обычный 15" xfId="402"/>
    <cellStyle name="Обычный 2" xfId="403"/>
    <cellStyle name="Обычный 2 10" xfId="404"/>
    <cellStyle name="Обычный 2 10 2" xfId="405"/>
    <cellStyle name="Обычный 2 2" xfId="406"/>
    <cellStyle name="Обычный 2 2 2" xfId="407"/>
    <cellStyle name="Обычный 2 2 2 2" xfId="408"/>
    <cellStyle name="Обычный 2 2 2 2 2" xfId="409"/>
    <cellStyle name="Обычный 2 2 2 2 2 2" xfId="410"/>
    <cellStyle name="Обычный 2 2 2 2 3" xfId="411"/>
    <cellStyle name="Обычный 2 2 2 2_2016 год" xfId="412"/>
    <cellStyle name="Обычный 2 2 2 3" xfId="413"/>
    <cellStyle name="Обычный 2 2 2 4" xfId="414"/>
    <cellStyle name="Обычный 2 2 2 4 2" xfId="415"/>
    <cellStyle name="Обычный 2 2 2 5" xfId="416"/>
    <cellStyle name="Обычный 2 2 3" xfId="417"/>
    <cellStyle name="Обычный 2 2 3 2" xfId="418"/>
    <cellStyle name="Обычный 2 2 3 3" xfId="419"/>
    <cellStyle name="Обычный 2 2 4" xfId="420"/>
    <cellStyle name="Обычный 2 2 4 2" xfId="421"/>
    <cellStyle name="Обычный 2 2 4 2 2" xfId="422"/>
    <cellStyle name="Обычный 2 2 5" xfId="423"/>
    <cellStyle name="Обычный 2 2 5 2" xfId="424"/>
    <cellStyle name="Обычный 2 2 6" xfId="425"/>
    <cellStyle name="Обычный 2 2 7" xfId="426"/>
    <cellStyle name="Обычный 2 3" xfId="427"/>
    <cellStyle name="Обычный 2 3 2" xfId="428"/>
    <cellStyle name="Обычный 2 3 2 2" xfId="429"/>
    <cellStyle name="Обычный 2 3 2 2 2" xfId="430"/>
    <cellStyle name="Обычный 2 3 2 2 2 2" xfId="431"/>
    <cellStyle name="Обычный 2 3 2 2 3" xfId="432"/>
    <cellStyle name="Обычный 2 3 2 2 3 2" xfId="433"/>
    <cellStyle name="Обычный 2 3 2 2 4" xfId="434"/>
    <cellStyle name="Обычный 2 3 2 2 5" xfId="435"/>
    <cellStyle name="Обычный 2 3 2 3" xfId="436"/>
    <cellStyle name="Обычный 2 3 2 3 2" xfId="437"/>
    <cellStyle name="Обычный 2 3 2 3 2 2" xfId="438"/>
    <cellStyle name="Обычный 2 3 2 3 3" xfId="439"/>
    <cellStyle name="Обычный 2 3 2 3 3 2" xfId="440"/>
    <cellStyle name="Обычный 2 3 2 3 4" xfId="441"/>
    <cellStyle name="Обычный 2 3 2 4" xfId="442"/>
    <cellStyle name="Обычный 2 3 2 4 2" xfId="443"/>
    <cellStyle name="Обычный 2 3 2 4 2 2" xfId="444"/>
    <cellStyle name="Обычный 2 3 2 4 3" xfId="445"/>
    <cellStyle name="Обычный 2 3 2 4_2016 год" xfId="446"/>
    <cellStyle name="Обычный 2 3 2 5" xfId="447"/>
    <cellStyle name="Обычный 2 3 2 6" xfId="448"/>
    <cellStyle name="Обычный 2 3 2 6 2" xfId="449"/>
    <cellStyle name="Обычный 2 3 2 7" xfId="450"/>
    <cellStyle name="Обычный 2 3 3" xfId="451"/>
    <cellStyle name="Обычный 2 3 4" xfId="452"/>
    <cellStyle name="Обычный 2 3 4 2" xfId="453"/>
    <cellStyle name="Обычный 2 3 5" xfId="454"/>
    <cellStyle name="Обычный 2 3 6" xfId="455"/>
    <cellStyle name="Обычный 2 3 6 2" xfId="456"/>
    <cellStyle name="Обычный 2 3 7" xfId="457"/>
    <cellStyle name="Обычный 2 4" xfId="458"/>
    <cellStyle name="Обычный 2 4 2" xfId="459"/>
    <cellStyle name="Обычный 2 4 2 2" xfId="460"/>
    <cellStyle name="Обычный 2 4 2 3" xfId="461"/>
    <cellStyle name="Обычный 2 4 2 4" xfId="462"/>
    <cellStyle name="Обычный 2 4 2 4 2" xfId="463"/>
    <cellStyle name="Обычный 2 4 2 4_2016 год" xfId="464"/>
    <cellStyle name="Обычный 2 4 2 5" xfId="465"/>
    <cellStyle name="Обычный 2 4 2_2016 год" xfId="466"/>
    <cellStyle name="Обычный 2 4 3" xfId="467"/>
    <cellStyle name="Обычный 2 4 3 2" xfId="468"/>
    <cellStyle name="Обычный 2 4 3 3" xfId="469"/>
    <cellStyle name="Обычный 2 4 3 3 2" xfId="470"/>
    <cellStyle name="Обычный 2 4 3 3_2016 год" xfId="471"/>
    <cellStyle name="Обычный 2 4 3 4" xfId="472"/>
    <cellStyle name="Обычный 2 4 3_2016 год" xfId="473"/>
    <cellStyle name="Обычный 2 4 4" xfId="474"/>
    <cellStyle name="Обычный 2 4 4 2" xfId="475"/>
    <cellStyle name="Обычный 2 4 4 2 2" xfId="476"/>
    <cellStyle name="Обычный 2 4 4 2_2016 год" xfId="477"/>
    <cellStyle name="Обычный 2 4 4 3" xfId="478"/>
    <cellStyle name="Обычный 2 4 5" xfId="479"/>
    <cellStyle name="Обычный 2 4 5 2" xfId="480"/>
    <cellStyle name="Обычный 2 4 6" xfId="481"/>
    <cellStyle name="Обычный 2 5" xfId="482"/>
    <cellStyle name="Обычный 2 5 2" xfId="483"/>
    <cellStyle name="Обычный 2 5 3" xfId="484"/>
    <cellStyle name="Обычный 2 5 3 2" xfId="485"/>
    <cellStyle name="Обычный 2 5 3 2 2" xfId="486"/>
    <cellStyle name="Обычный 2 5 3 2_2016 год" xfId="487"/>
    <cellStyle name="Обычный 2 5 3 3" xfId="488"/>
    <cellStyle name="Обычный 2 5 3_2016 год" xfId="489"/>
    <cellStyle name="Обычный 2 5 4" xfId="490"/>
    <cellStyle name="Обычный 2 5 4 2" xfId="491"/>
    <cellStyle name="Обычный 2 5 5" xfId="492"/>
    <cellStyle name="Обычный 2 5 5 2" xfId="493"/>
    <cellStyle name="Обычный 2 5 5_2016 год" xfId="494"/>
    <cellStyle name="Обычный 2 5 6" xfId="495"/>
    <cellStyle name="Обычный 2 5_2016 год" xfId="496"/>
    <cellStyle name="Обычный 2 6" xfId="497"/>
    <cellStyle name="Обычный 2 6 2" xfId="498"/>
    <cellStyle name="Обычный 2 6 2 2" xfId="499"/>
    <cellStyle name="Обычный 2 6 3" xfId="500"/>
    <cellStyle name="Обычный 2 7" xfId="501"/>
    <cellStyle name="Обычный 2 7 2" xfId="502"/>
    <cellStyle name="Обычный 2 8" xfId="503"/>
    <cellStyle name="Обычный 2 8 2" xfId="504"/>
    <cellStyle name="Обычный 2 9" xfId="505"/>
    <cellStyle name="Обычный 2 9 2" xfId="506"/>
    <cellStyle name="Обычный 2 9 2 2" xfId="507"/>
    <cellStyle name="Обычный 2 9 3" xfId="508"/>
    <cellStyle name="Обычный 2 9 3 2" xfId="509"/>
    <cellStyle name="Обычный 2 9 4" xfId="510"/>
    <cellStyle name="Обычный 2 9 5" xfId="511"/>
    <cellStyle name="Обычный 2 9_2016 год" xfId="512"/>
    <cellStyle name="Обычный 3" xfId="513"/>
    <cellStyle name="Обычный 3 10" xfId="514"/>
    <cellStyle name="Обычный 3 10 2" xfId="515"/>
    <cellStyle name="Обычный 3 11" xfId="516"/>
    <cellStyle name="Обычный 3 2" xfId="517"/>
    <cellStyle name="Обычный 3 2 2" xfId="518"/>
    <cellStyle name="Обычный 3 2 2 2" xfId="519"/>
    <cellStyle name="Обычный 3 2 2 2 2" xfId="520"/>
    <cellStyle name="Обычный 3 2 2 2 3" xfId="521"/>
    <cellStyle name="Обычный 3 2 2 2_2016 год" xfId="522"/>
    <cellStyle name="Обычный 3 2 2 3" xfId="523"/>
    <cellStyle name="Обычный 3 2 2 3 2" xfId="524"/>
    <cellStyle name="Обычный 3 2 2 3 3" xfId="525"/>
    <cellStyle name="Обычный 3 2 2 4" xfId="526"/>
    <cellStyle name="Обычный 3 2 3" xfId="527"/>
    <cellStyle name="Обычный 3 2 4" xfId="528"/>
    <cellStyle name="Обычный 3 2 4 2" xfId="529"/>
    <cellStyle name="Обычный 3 2 4 2 2" xfId="530"/>
    <cellStyle name="Обычный 3 2 4 3" xfId="531"/>
    <cellStyle name="Обычный 3 2 5" xfId="532"/>
    <cellStyle name="Обычный 3 3" xfId="533"/>
    <cellStyle name="Обычный 3 3 2" xfId="534"/>
    <cellStyle name="Обычный 3 4" xfId="535"/>
    <cellStyle name="Обычный 3 4 2" xfId="536"/>
    <cellStyle name="Обычный 3 4 3" xfId="537"/>
    <cellStyle name="Обычный 3 4 3 2" xfId="538"/>
    <cellStyle name="Обычный 3 4 3 2 2" xfId="539"/>
    <cellStyle name="Обычный 3 4 3 2_2016 год" xfId="540"/>
    <cellStyle name="Обычный 3 4 3 3" xfId="541"/>
    <cellStyle name="Обычный 3 4 4" xfId="542"/>
    <cellStyle name="Обычный 3 4 4 2" xfId="543"/>
    <cellStyle name="Обычный 3 4 4 2 2" xfId="544"/>
    <cellStyle name="Обычный 3 4 4 3" xfId="545"/>
    <cellStyle name="Обычный 3 4 4 4" xfId="546"/>
    <cellStyle name="Обычный 3 4 4_2016 год" xfId="547"/>
    <cellStyle name="Обычный 3 5" xfId="548"/>
    <cellStyle name="Обычный 3 5 2" xfId="549"/>
    <cellStyle name="Обычный 3 6" xfId="550"/>
    <cellStyle name="Обычный 3 6 2" xfId="551"/>
    <cellStyle name="Обычный 3 7" xfId="552"/>
    <cellStyle name="Обычный 3 7 2" xfId="553"/>
    <cellStyle name="Обычный 3 8" xfId="554"/>
    <cellStyle name="Обычный 3 9" xfId="555"/>
    <cellStyle name="Обычный 4" xfId="556"/>
    <cellStyle name="Обычный 4 2" xfId="557"/>
    <cellStyle name="Обычный 4 2 2" xfId="558"/>
    <cellStyle name="Обычный 4 2 2 2" xfId="559"/>
    <cellStyle name="Обычный 4 2 2 3" xfId="560"/>
    <cellStyle name="Обычный 4 2 3" xfId="561"/>
    <cellStyle name="Обычный 4 2 3 2" xfId="562"/>
    <cellStyle name="Обычный 4 2 3 2 2" xfId="563"/>
    <cellStyle name="Обычный 4 2 3 2 2 2" xfId="564"/>
    <cellStyle name="Обычный 4 2 3 2 2_2016 год" xfId="565"/>
    <cellStyle name="Обычный 4 2 3 2 3" xfId="566"/>
    <cellStyle name="Обычный 4 2 3 2_2016 год" xfId="567"/>
    <cellStyle name="Обычный 4 2 3 3" xfId="568"/>
    <cellStyle name="Обычный 4 2 3 3 2" xfId="569"/>
    <cellStyle name="Обычный 4 2 3 3_2016 год" xfId="570"/>
    <cellStyle name="Обычный 4 2 3 4" xfId="571"/>
    <cellStyle name="Обычный 4 2 3_2016 год" xfId="572"/>
    <cellStyle name="Обычный 4 2 4" xfId="573"/>
    <cellStyle name="Обычный 4 2 4 2" xfId="574"/>
    <cellStyle name="Обычный 4 2 4 3" xfId="575"/>
    <cellStyle name="Обычный 4 2 5" xfId="576"/>
    <cellStyle name="Обычный 4 2 6" xfId="577"/>
    <cellStyle name="Обычный 4 3" xfId="578"/>
    <cellStyle name="Обычный 4 3 2" xfId="579"/>
    <cellStyle name="Обычный 4 4" xfId="580"/>
    <cellStyle name="Обычный 4 4 2" xfId="581"/>
    <cellStyle name="Обычный 4 4 2 2" xfId="582"/>
    <cellStyle name="Обычный 4 4 2_2016 год" xfId="583"/>
    <cellStyle name="Обычный 4 4 3" xfId="584"/>
    <cellStyle name="Обычный 4 4_2016 год" xfId="585"/>
    <cellStyle name="Обычный 4 5" xfId="586"/>
    <cellStyle name="Обычный 4 5 2" xfId="587"/>
    <cellStyle name="Обычный 4 6" xfId="588"/>
    <cellStyle name="Обычный 4 6 2" xfId="589"/>
    <cellStyle name="Обычный 4 7" xfId="590"/>
    <cellStyle name="Обычный 5" xfId="591"/>
    <cellStyle name="Обычный 5 2" xfId="592"/>
    <cellStyle name="Обычный 5 2 2" xfId="593"/>
    <cellStyle name="Обычный 5 2 2 2" xfId="594"/>
    <cellStyle name="Обычный 5 2 2 2 2" xfId="595"/>
    <cellStyle name="Обычный 5 2 2 2_2016 год" xfId="596"/>
    <cellStyle name="Обычный 5 2 3" xfId="597"/>
    <cellStyle name="Обычный 5 2 3 2" xfId="598"/>
    <cellStyle name="Обычный 5 2 3 3" xfId="599"/>
    <cellStyle name="Обычный 5 2 3 3 2" xfId="600"/>
    <cellStyle name="Обычный 5 2 3 3_2016 год" xfId="601"/>
    <cellStyle name="Обычный 5 2 3 4" xfId="602"/>
    <cellStyle name="Обычный 5 2 3_2016 год" xfId="603"/>
    <cellStyle name="Обычный 5 2 4" xfId="604"/>
    <cellStyle name="Обычный 5 2 4 2" xfId="605"/>
    <cellStyle name="Обычный 5 2 4 3" xfId="606"/>
    <cellStyle name="Обычный 5 2 4_2016 год" xfId="607"/>
    <cellStyle name="Обычный 5 2 5" xfId="608"/>
    <cellStyle name="Обычный 5 2_2016 год" xfId="609"/>
    <cellStyle name="Обычный 5 3" xfId="610"/>
    <cellStyle name="Обычный 5 3 2" xfId="611"/>
    <cellStyle name="Обычный 5 3 2 10" xfId="612"/>
    <cellStyle name="Обычный 5 3 2 11" xfId="613"/>
    <cellStyle name="Обычный 5 3 2 2" xfId="614"/>
    <cellStyle name="Обычный 5 3 2 2 2" xfId="615"/>
    <cellStyle name="Обычный 5 3 2 2_2016 год" xfId="616"/>
    <cellStyle name="Обычный 5 3 2 3" xfId="617"/>
    <cellStyle name="Обычный 5 3 2 4" xfId="618"/>
    <cellStyle name="Обычный 5 3 2 5" xfId="619"/>
    <cellStyle name="Обычный 5 3 2 6" xfId="620"/>
    <cellStyle name="Обычный 5 3 2 7" xfId="621"/>
    <cellStyle name="Обычный 5 3 2 8" xfId="622"/>
    <cellStyle name="Обычный 5 3 2 9" xfId="623"/>
    <cellStyle name="Обычный 5 3 3" xfId="624"/>
    <cellStyle name="Обычный 5 3 4" xfId="625"/>
    <cellStyle name="Обычный 5 3 4 2" xfId="626"/>
    <cellStyle name="Обычный 5 3 4_2016 год" xfId="627"/>
    <cellStyle name="Обычный 5 3 5" xfId="628"/>
    <cellStyle name="Обычный 5 3_2016 год" xfId="629"/>
    <cellStyle name="Обычный 5 4" xfId="630"/>
    <cellStyle name="Обычный 5 4 2" xfId="631"/>
    <cellStyle name="Обычный 5 4 2 2" xfId="632"/>
    <cellStyle name="Обычный 5 4 2_2016 год" xfId="633"/>
    <cellStyle name="Обычный 5 4 3" xfId="634"/>
    <cellStyle name="Обычный 5 4_2016 год" xfId="635"/>
    <cellStyle name="Обычный 5 5" xfId="636"/>
    <cellStyle name="Обычный 6" xfId="637"/>
    <cellStyle name="Обычный 6 2" xfId="638"/>
    <cellStyle name="Обычный 6 2 10" xfId="639"/>
    <cellStyle name="Обычный 6 2 2" xfId="640"/>
    <cellStyle name="Обычный 6 2 2 2" xfId="641"/>
    <cellStyle name="Обычный 6 2 2 2 2" xfId="642"/>
    <cellStyle name="Обычный 6 2 2 2_2016 год" xfId="643"/>
    <cellStyle name="Обычный 6 2 2 3" xfId="644"/>
    <cellStyle name="Обычный 6 2 2_2016 год" xfId="645"/>
    <cellStyle name="Обычный 6 2 3" xfId="646"/>
    <cellStyle name="Обычный 6 2 4" xfId="647"/>
    <cellStyle name="Обычный 6 2 5" xfId="648"/>
    <cellStyle name="Обычный 6 2 6" xfId="649"/>
    <cellStyle name="Обычный 6 2 7" xfId="650"/>
    <cellStyle name="Обычный 6 2 8" xfId="651"/>
    <cellStyle name="Обычный 6 2 9" xfId="652"/>
    <cellStyle name="Обычный 6 2_2016 год" xfId="653"/>
    <cellStyle name="Обычный 6 3" xfId="654"/>
    <cellStyle name="Обычный 6 3 2" xfId="655"/>
    <cellStyle name="Обычный 6 3 2 2" xfId="656"/>
    <cellStyle name="Обычный 6 3 2 2 2" xfId="657"/>
    <cellStyle name="Обычный 6 3 2 2_2016 год" xfId="658"/>
    <cellStyle name="Обычный 6 3 2 3" xfId="659"/>
    <cellStyle name="Обычный 6 3 2_2016 год" xfId="660"/>
    <cellStyle name="Обычный 6 3 3" xfId="661"/>
    <cellStyle name="Обычный 6 3 3 2" xfId="662"/>
    <cellStyle name="Обычный 6 4" xfId="663"/>
    <cellStyle name="Обычный 6 4 2" xfId="664"/>
    <cellStyle name="Обычный 6 5" xfId="665"/>
    <cellStyle name="Обычный 6 5 2" xfId="666"/>
    <cellStyle name="Обычный 6 5 2 2" xfId="667"/>
    <cellStyle name="Обычный 6 5 2_2016 год" xfId="668"/>
    <cellStyle name="Обычный 6 5 3" xfId="669"/>
    <cellStyle name="Обычный 6 5_2016 год" xfId="670"/>
    <cellStyle name="Обычный 6 6" xfId="671"/>
    <cellStyle name="Обычный 6 6 2" xfId="672"/>
    <cellStyle name="Обычный 6 6 2 2" xfId="673"/>
    <cellStyle name="Обычный 6 6 2_2016 год" xfId="674"/>
    <cellStyle name="Обычный 6 6 3" xfId="675"/>
    <cellStyle name="Обычный 6 6_2016 год" xfId="676"/>
    <cellStyle name="Обычный 6 7" xfId="677"/>
    <cellStyle name="Обычный 6 7 2" xfId="678"/>
    <cellStyle name="Обычный 6 7_2016 год" xfId="679"/>
    <cellStyle name="Обычный 6 8" xfId="680"/>
    <cellStyle name="Обычный 6_2016 год" xfId="681"/>
    <cellStyle name="Обычный 7" xfId="682"/>
    <cellStyle name="Обычный 7 2" xfId="683"/>
    <cellStyle name="Обычный 7 2 2" xfId="684"/>
    <cellStyle name="Обычный 7 2 3" xfId="685"/>
    <cellStyle name="Обычный 7 2 3 2" xfId="686"/>
    <cellStyle name="Обычный 7 2 3_2016 год" xfId="687"/>
    <cellStyle name="Обычный 7 2 4" xfId="688"/>
    <cellStyle name="Обычный 7 2_2016 год" xfId="689"/>
    <cellStyle name="Обычный 7 3" xfId="690"/>
    <cellStyle name="Обычный 7 4" xfId="691"/>
    <cellStyle name="Обычный 7 4 2" xfId="692"/>
    <cellStyle name="Обычный 7 4 2 2" xfId="693"/>
    <cellStyle name="Обычный 7 4 2_2016 год" xfId="694"/>
    <cellStyle name="Обычный 7 4 3" xfId="695"/>
    <cellStyle name="Обычный 7 4_2016 год" xfId="696"/>
    <cellStyle name="Обычный 7 5" xfId="697"/>
    <cellStyle name="Обычный 7 5 2" xfId="698"/>
    <cellStyle name="Обычный 7 6" xfId="699"/>
    <cellStyle name="Обычный 7 6 2" xfId="700"/>
    <cellStyle name="Обычный 7 7" xfId="701"/>
    <cellStyle name="Обычный 8" xfId="702"/>
    <cellStyle name="Обычный 8 2" xfId="703"/>
    <cellStyle name="Обычный 8 2 2" xfId="704"/>
    <cellStyle name="Обычный 8 2 2 2" xfId="705"/>
    <cellStyle name="Обычный 8 2 2 2 2" xfId="706"/>
    <cellStyle name="Обычный 8 2 2 2_2016 год" xfId="707"/>
    <cellStyle name="Обычный 8 2 2 3" xfId="708"/>
    <cellStyle name="Обычный 8 2 2_2016 год" xfId="709"/>
    <cellStyle name="Обычный 8 2 3" xfId="710"/>
    <cellStyle name="Обычный 8 2 3 2" xfId="711"/>
    <cellStyle name="Обычный 8 2 3_2016 год" xfId="712"/>
    <cellStyle name="Обычный 8 2 4" xfId="713"/>
    <cellStyle name="Обычный 8 2_2016 год" xfId="714"/>
    <cellStyle name="Обычный 8 3" xfId="715"/>
    <cellStyle name="Обычный 8 3 2" xfId="716"/>
    <cellStyle name="Обычный 8 3 2 2" xfId="717"/>
    <cellStyle name="Обычный 8 3 2_2016 год" xfId="718"/>
    <cellStyle name="Обычный 8 3 3" xfId="719"/>
    <cellStyle name="Обычный 8 3_2016 год" xfId="720"/>
    <cellStyle name="Обычный 8 4" xfId="721"/>
    <cellStyle name="Обычный 8 4 10" xfId="722"/>
    <cellStyle name="Обычный 8 4 2" xfId="723"/>
    <cellStyle name="Обычный 8 4 2 2" xfId="724"/>
    <cellStyle name="Обычный 8 4 2_2016 год" xfId="725"/>
    <cellStyle name="Обычный 8 4 3" xfId="726"/>
    <cellStyle name="Обычный 8 4 4" xfId="727"/>
    <cellStyle name="Обычный 8 4 5" xfId="728"/>
    <cellStyle name="Обычный 8 4 6" xfId="729"/>
    <cellStyle name="Обычный 8 4 7" xfId="730"/>
    <cellStyle name="Обычный 8 4 8" xfId="731"/>
    <cellStyle name="Обычный 8 4 9" xfId="732"/>
    <cellStyle name="Обычный 8 4_2016 год" xfId="733"/>
    <cellStyle name="Обычный 8 5" xfId="734"/>
    <cellStyle name="Обычный 8 5 2" xfId="735"/>
    <cellStyle name="Обычный 8 5 2 2" xfId="736"/>
    <cellStyle name="Обычный 8 5 2_2016 год" xfId="737"/>
    <cellStyle name="Обычный 8 5 3" xfId="738"/>
    <cellStyle name="Обычный 8 5_2016 год" xfId="739"/>
    <cellStyle name="Обычный 8 6" xfId="740"/>
    <cellStyle name="Обычный 8 6 2" xfId="741"/>
    <cellStyle name="Обычный 8 6_2016 год" xfId="742"/>
    <cellStyle name="Обычный 8 7" xfId="743"/>
    <cellStyle name="Обычный 8 7 2" xfId="744"/>
    <cellStyle name="Обычный 8 8" xfId="745"/>
    <cellStyle name="Обычный 8 8 2" xfId="746"/>
    <cellStyle name="Обычный 8 8_2016 год" xfId="747"/>
    <cellStyle name="Обычный 8 9" xfId="748"/>
    <cellStyle name="Обычный 8_2016 год" xfId="749"/>
    <cellStyle name="Обычный 9" xfId="750"/>
    <cellStyle name="Обычный 9 2" xfId="751"/>
    <cellStyle name="Обычный 9 2 2" xfId="752"/>
    <cellStyle name="Обычный 9 2 3" xfId="753"/>
    <cellStyle name="Обычный 9 2_2016 год" xfId="754"/>
    <cellStyle name="Обычный 9 3" xfId="755"/>
    <cellStyle name="Обычный 9 4" xfId="756"/>
    <cellStyle name="Обычный 9 4 2" xfId="757"/>
    <cellStyle name="Обычный 9 5" xfId="758"/>
    <cellStyle name="Обычный 9 5 2" xfId="759"/>
    <cellStyle name="Обычный 9 6" xfId="760"/>
    <cellStyle name="Плохой 2" xfId="761"/>
    <cellStyle name="Плохой 2 2" xfId="762"/>
    <cellStyle name="Плохой 2 2 2" xfId="763"/>
    <cellStyle name="Плохой 2 3" xfId="764"/>
    <cellStyle name="Плохой 3" xfId="765"/>
    <cellStyle name="Плохой 3 2" xfId="766"/>
    <cellStyle name="Плохой 4" xfId="767"/>
    <cellStyle name="Плохой 5" xfId="768"/>
    <cellStyle name="Плохой 6" xfId="769"/>
    <cellStyle name="Пояснение 2" xfId="770"/>
    <cellStyle name="Пояснение 2 2" xfId="771"/>
    <cellStyle name="Пояснение 2 2 2" xfId="772"/>
    <cellStyle name="Пояснение 2 3" xfId="773"/>
    <cellStyle name="Пояснение 3" xfId="774"/>
    <cellStyle name="Пояснение 3 2" xfId="775"/>
    <cellStyle name="Пояснение 4" xfId="776"/>
    <cellStyle name="Пояснение 5" xfId="777"/>
    <cellStyle name="Пояснение 6" xfId="778"/>
    <cellStyle name="Примечание 2" xfId="779"/>
    <cellStyle name="Примечание 2 2" xfId="780"/>
    <cellStyle name="Примечание 2 2 2" xfId="781"/>
    <cellStyle name="Примечание 2 2 2 2" xfId="782"/>
    <cellStyle name="Примечание 2 2 3" xfId="783"/>
    <cellStyle name="Примечание 2 3" xfId="784"/>
    <cellStyle name="Примечание 2 3 2" xfId="785"/>
    <cellStyle name="Примечание 2 4" xfId="786"/>
    <cellStyle name="Примечание 3" xfId="787"/>
    <cellStyle name="Примечание 3 2" xfId="788"/>
    <cellStyle name="Примечание 3 2 2" xfId="789"/>
    <cellStyle name="Примечание 3 3" xfId="790"/>
    <cellStyle name="Примечание 3 3 2" xfId="791"/>
    <cellStyle name="Примечание 3 4" xfId="792"/>
    <cellStyle name="Примечание 3 4 2" xfId="793"/>
    <cellStyle name="Примечание 3 5" xfId="794"/>
    <cellStyle name="Примечание 4" xfId="795"/>
    <cellStyle name="Примечание 4 2" xfId="796"/>
    <cellStyle name="Примечание 5" xfId="797"/>
    <cellStyle name="Примечание 5 2" xfId="798"/>
    <cellStyle name="Примечание 6" xfId="799"/>
    <cellStyle name="Связанная ячейка 2" xfId="800"/>
    <cellStyle name="Связанная ячейка 2 2" xfId="801"/>
    <cellStyle name="Связанная ячейка 2 2 2" xfId="802"/>
    <cellStyle name="Связанная ячейка 2 3" xfId="803"/>
    <cellStyle name="Связанная ячейка 3" xfId="804"/>
    <cellStyle name="Связанная ячейка 3 2" xfId="805"/>
    <cellStyle name="Связанная ячейка 4" xfId="806"/>
    <cellStyle name="Связанная ячейка 5" xfId="807"/>
    <cellStyle name="Связанная ячейка 6" xfId="808"/>
    <cellStyle name="Стиль 1" xfId="809"/>
    <cellStyle name="Текст предупреждения 2" xfId="810"/>
    <cellStyle name="Текст предупреждения 2 2" xfId="811"/>
    <cellStyle name="Текст предупреждения 2 2 2" xfId="812"/>
    <cellStyle name="Текст предупреждения 2 3" xfId="813"/>
    <cellStyle name="Текст предупреждения 3" xfId="814"/>
    <cellStyle name="Текст предупреждения 3 2" xfId="815"/>
    <cellStyle name="Текст предупреждения 4" xfId="816"/>
    <cellStyle name="Текст предупреждения 5" xfId="817"/>
    <cellStyle name="Текст предупреждения 6" xfId="818"/>
    <cellStyle name="Финансовый 2" xfId="819"/>
    <cellStyle name="Хороший 2" xfId="820"/>
    <cellStyle name="Хороший 2 2" xfId="821"/>
    <cellStyle name="Хороший 2 2 2" xfId="822"/>
    <cellStyle name="Хороший 2 3" xfId="823"/>
    <cellStyle name="Хороший 3" xfId="824"/>
    <cellStyle name="Хороший 3 2" xfId="825"/>
    <cellStyle name="Хороший 4" xfId="826"/>
    <cellStyle name="Хороший 5" xfId="827"/>
    <cellStyle name="Хороший 6" xfId="8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media1.svg"/><Relationship Id="rId3" Type="http://schemas.openxmlformats.org/officeDocument/2006/relationships/image" Target="../media/image2.wmf"/><Relationship Id="rId4" Type="http://schemas.openxmlformats.org/officeDocument/2006/relationships/image" Target="../media/media2.svg"/><Relationship Id="rId5" Type="http://schemas.openxmlformats.org/officeDocument/2006/relationships/image" Target="../media/image3.wmf"/><Relationship Id="rId6" Type="http://schemas.openxmlformats.org/officeDocument/2006/relationships/image" Target="../media/media3.svg"/><Relationship Id="rId7" Type="http://schemas.openxmlformats.org/officeDocument/2006/relationships/image" Target="../media/image4.wmf"/><Relationship Id="rId8" Type="http://schemas.openxmlformats.org/officeDocument/2006/relationships/image" Target="../media/media4.sv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media1.svg"/><Relationship Id="rId3" Type="http://schemas.openxmlformats.org/officeDocument/2006/relationships/image" Target="../media/image2.wmf"/><Relationship Id="rId4" Type="http://schemas.openxmlformats.org/officeDocument/2006/relationships/image" Target="../media/media2.svg"/><Relationship Id="rId5" Type="http://schemas.openxmlformats.org/officeDocument/2006/relationships/image" Target="../media/image4.wmf"/><Relationship Id="rId6" Type="http://schemas.openxmlformats.org/officeDocument/2006/relationships/image" Target="../media/media4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13</xdr:col>
      <xdr:colOff>19050</xdr:colOff>
      <xdr:row>2</xdr:row>
      <xdr:rowOff>952500</xdr:rowOff>
    </xdr:from>
    <xdr:to>
      <xdr:col>14</xdr:col>
      <xdr:colOff>0</xdr:colOff>
      <xdr:row>2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6629400" y="3714750"/>
          <a:ext cx="7905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12</xdr:col>
      <xdr:colOff>19050</xdr:colOff>
      <xdr:row>2</xdr:row>
      <xdr:rowOff>923925</xdr:rowOff>
    </xdr:from>
    <xdr:to>
      <xdr:col>12</xdr:col>
      <xdr:colOff>1019175</xdr:colOff>
      <xdr:row>2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5810250" y="3686175"/>
          <a:ext cx="800100" cy="438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14</xdr:col>
      <xdr:colOff>19050</xdr:colOff>
      <xdr:row>2</xdr:row>
      <xdr:rowOff>1600200</xdr:rowOff>
    </xdr:from>
    <xdr:to>
      <xdr:col>14</xdr:col>
      <xdr:colOff>1504950</xdr:colOff>
      <xdr:row>2</xdr:row>
      <xdr:rowOff>1962150</xdr:rowOff>
    </xdr:to>
    <xdr:pic>
      <xdr:nvPicPr>
        <xdr:cNvPr id="4" name="Picture 5"/>
        <xdr:cNvPicPr>
          <a:picLocks noChangeAspect="1" noChangeArrowheads="1"/>
        </xdr:cNvPicPr>
      </xdr:nvPicPr>
      <xdr:blipFill>
        <a:blip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/>
      </xdr:blipFill>
      <xdr:spPr bwMode="auto">
        <a:xfrm>
          <a:off x="7439024" y="436245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14</xdr:col>
      <xdr:colOff>266700</xdr:colOff>
      <xdr:row>2</xdr:row>
      <xdr:rowOff>1400175</xdr:rowOff>
    </xdr:from>
    <xdr:to>
      <xdr:col>14</xdr:col>
      <xdr:colOff>419100</xdr:colOff>
      <xdr:row>2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/>
      </xdr:blipFill>
      <xdr:spPr bwMode="auto">
        <a:xfrm>
          <a:off x="7686675" y="41624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13</xdr:col>
      <xdr:colOff>19050</xdr:colOff>
      <xdr:row>4</xdr:row>
      <xdr:rowOff>952500</xdr:rowOff>
    </xdr:from>
    <xdr:to>
      <xdr:col>14</xdr:col>
      <xdr:colOff>0</xdr:colOff>
      <xdr:row>4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8953500" y="2028825"/>
          <a:ext cx="7905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12</xdr:col>
      <xdr:colOff>19050</xdr:colOff>
      <xdr:row>4</xdr:row>
      <xdr:rowOff>923925</xdr:rowOff>
    </xdr:from>
    <xdr:to>
      <xdr:col>12</xdr:col>
      <xdr:colOff>1019175</xdr:colOff>
      <xdr:row>4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8029575" y="2000250"/>
          <a:ext cx="904875" cy="438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14</xdr:col>
      <xdr:colOff>266700</xdr:colOff>
      <xdr:row>4</xdr:row>
      <xdr:rowOff>1400175</xdr:rowOff>
    </xdr:from>
    <xdr:to>
      <xdr:col>14</xdr:col>
      <xdr:colOff>419100</xdr:colOff>
      <xdr:row>4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/>
      </xdr:blipFill>
      <xdr:spPr bwMode="auto">
        <a:xfrm>
          <a:off x="10010775" y="24765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14</xdr:col>
      <xdr:colOff>266700</xdr:colOff>
      <xdr:row>4</xdr:row>
      <xdr:rowOff>1400175</xdr:rowOff>
    </xdr:from>
    <xdr:to>
      <xdr:col>14</xdr:col>
      <xdr:colOff>419100</xdr:colOff>
      <xdr:row>4</xdr:row>
      <xdr:rowOff>1628775</xdr:rowOff>
    </xdr:to>
    <xdr:pic>
      <xdr:nvPicPr>
        <xdr:cNvPr id="7" name="Picture 6"/>
        <xdr:cNvPicPr>
          <a:picLocks noChangeAspect="1" noChangeArrowheads="1"/>
        </xdr:cNvPicPr>
      </xdr:nvPicPr>
      <xdr:blipFill>
        <a:blip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/>
      </xdr:blipFill>
      <xdr:spPr bwMode="auto">
        <a:xfrm>
          <a:off x="10010775" y="24765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10" zoomScale="85" workbookViewId="0">
      <selection activeCell="B4" activeCellId="0" sqref="B4:Q17"/>
    </sheetView>
  </sheetViews>
  <sheetFormatPr defaultColWidth="9.140625" defaultRowHeight="14.25"/>
  <cols>
    <col customWidth="1" min="1" max="1" style="1" width="4.42578125"/>
    <col customWidth="1" min="2" max="2" style="1" width="40"/>
    <col customWidth="1" min="3" max="4" style="1" width="5.85546875"/>
    <col customWidth="1" min="5" max="5" style="1" width="12.42578125"/>
    <col customWidth="1" min="6" max="6" style="1" width="11.140625"/>
    <col customWidth="1" min="7" max="7" style="1" width="10.42578125"/>
    <col customWidth="1" hidden="1" min="8" max="10" style="1" width="11.7109375"/>
    <col customWidth="1" hidden="1" min="11" max="11" style="1" width="11.42578125"/>
    <col customWidth="1" min="12" max="12" style="1" width="11.140625"/>
    <col customWidth="1" min="13" max="13" style="1" width="12.28515625"/>
    <col customWidth="1" min="14" max="14" style="1" width="12.140625"/>
    <col customWidth="1" min="15" max="15" style="1" width="25.5703125"/>
    <col customWidth="1" min="16" max="16" style="1" width="11.5703125"/>
    <col customWidth="1" min="17" max="17" style="1" width="17.28515625"/>
    <col bestFit="1" customWidth="1" min="18" max="18" style="1" width="9.85546875"/>
    <col bestFit="1" customWidth="1" min="19" max="19" style="1" width="11.28515625"/>
    <col min="20" max="16384" style="1" width="9.140625"/>
  </cols>
  <sheetData>
    <row r="1" ht="24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/>
      <c r="G2" s="3"/>
      <c r="H2" s="3" t="s">
        <v>6</v>
      </c>
      <c r="I2" s="3"/>
      <c r="J2" s="3"/>
      <c r="K2" s="3" t="s">
        <v>7</v>
      </c>
      <c r="L2" s="4" t="s">
        <v>8</v>
      </c>
      <c r="M2" s="4"/>
      <c r="N2" s="4"/>
      <c r="O2" s="5" t="s">
        <v>9</v>
      </c>
      <c r="P2" s="5"/>
      <c r="Q2" s="5"/>
    </row>
    <row r="3" ht="108">
      <c r="A3" s="3"/>
      <c r="B3" s="3"/>
      <c r="C3" s="3"/>
      <c r="D3" s="3"/>
      <c r="E3" s="5" t="s">
        <v>10</v>
      </c>
      <c r="F3" s="5" t="s">
        <v>11</v>
      </c>
      <c r="G3" s="5" t="s">
        <v>12</v>
      </c>
      <c r="H3" s="5" t="s">
        <v>13</v>
      </c>
      <c r="I3" s="5" t="s">
        <v>13</v>
      </c>
      <c r="J3" s="5" t="s">
        <v>13</v>
      </c>
      <c r="K3" s="3"/>
      <c r="L3" s="5" t="s">
        <v>14</v>
      </c>
      <c r="M3" s="5" t="s">
        <v>15</v>
      </c>
      <c r="N3" s="5" t="s">
        <v>16</v>
      </c>
      <c r="O3" s="6" t="s">
        <v>17</v>
      </c>
      <c r="P3" s="7" t="s">
        <v>18</v>
      </c>
      <c r="Q3" s="7" t="s">
        <v>19</v>
      </c>
    </row>
    <row r="4" ht="71.25">
      <c r="A4" s="8">
        <v>1</v>
      </c>
      <c r="B4" s="9" t="s">
        <v>20</v>
      </c>
      <c r="C4" s="10" t="s">
        <v>21</v>
      </c>
      <c r="D4" s="11">
        <v>17</v>
      </c>
      <c r="E4" s="12">
        <v>800</v>
      </c>
      <c r="F4" s="12">
        <v>900</v>
      </c>
      <c r="G4" s="12">
        <v>600</v>
      </c>
      <c r="H4" s="13"/>
      <c r="I4" s="13"/>
      <c r="J4" s="13"/>
      <c r="K4" s="13"/>
      <c r="L4" s="14">
        <f t="shared" ref="L4:L16" si="0">AVERAGE(E4:G4)</f>
        <v>766.66666666666663</v>
      </c>
      <c r="M4" s="15">
        <f t="shared" ref="M4:M16" si="1">SQRT(((SUM((POWER(E4-L4,2)),(POWER(F4-L4,2)),(POWER(G4-L4,2)))/(COLUMNS(E4:G4)-1))))</f>
        <v>152.75252316519467</v>
      </c>
      <c r="N4" s="15">
        <f t="shared" ref="N4:N16" si="2">M4/L4*100</f>
        <v>19.924242151981915</v>
      </c>
      <c r="O4" s="13">
        <f t="shared" ref="O4:O16" si="3">L4*D4</f>
        <v>13033.333333333332</v>
      </c>
      <c r="P4" s="13">
        <f t="shared" ref="P4:P16" si="4">ROUND(O4/D4,2)</f>
        <v>766.67000000000007</v>
      </c>
      <c r="Q4" s="13">
        <f t="shared" ref="Q4:Q16" si="5">D4*P4</f>
        <v>13033.390000000001</v>
      </c>
    </row>
    <row r="5" ht="71.25">
      <c r="A5" s="8">
        <v>2</v>
      </c>
      <c r="B5" s="9" t="s">
        <v>22</v>
      </c>
      <c r="C5" s="10" t="s">
        <v>21</v>
      </c>
      <c r="D5" s="11">
        <v>1</v>
      </c>
      <c r="E5" s="12">
        <v>800</v>
      </c>
      <c r="F5" s="12">
        <v>900</v>
      </c>
      <c r="G5" s="12">
        <v>600</v>
      </c>
      <c r="H5" s="13"/>
      <c r="I5" s="13"/>
      <c r="J5" s="13"/>
      <c r="K5" s="13"/>
      <c r="L5" s="14">
        <f t="shared" si="0"/>
        <v>766.66666666666663</v>
      </c>
      <c r="M5" s="15">
        <f t="shared" si="1"/>
        <v>152.75252316519467</v>
      </c>
      <c r="N5" s="15">
        <f t="shared" si="2"/>
        <v>19.924242151981915</v>
      </c>
      <c r="O5" s="13">
        <f t="shared" si="3"/>
        <v>766.66666666666663</v>
      </c>
      <c r="P5" s="13">
        <f t="shared" si="4"/>
        <v>766.67000000000007</v>
      </c>
      <c r="Q5" s="13">
        <f t="shared" si="5"/>
        <v>766.67000000000007</v>
      </c>
    </row>
    <row r="6" ht="57">
      <c r="A6" s="8">
        <v>3</v>
      </c>
      <c r="B6" s="16" t="s">
        <v>23</v>
      </c>
      <c r="C6" s="10" t="s">
        <v>21</v>
      </c>
      <c r="D6" s="11">
        <v>5</v>
      </c>
      <c r="E6" s="12">
        <v>800</v>
      </c>
      <c r="F6" s="12">
        <v>900</v>
      </c>
      <c r="G6" s="12">
        <v>600</v>
      </c>
      <c r="H6" s="13"/>
      <c r="I6" s="13"/>
      <c r="J6" s="13"/>
      <c r="K6" s="13"/>
      <c r="L6" s="14">
        <f t="shared" si="0"/>
        <v>766.66666666666663</v>
      </c>
      <c r="M6" s="15">
        <f t="shared" si="1"/>
        <v>152.75252316519467</v>
      </c>
      <c r="N6" s="15">
        <f t="shared" si="2"/>
        <v>19.924242151981915</v>
      </c>
      <c r="O6" s="13">
        <f t="shared" si="3"/>
        <v>3833.333333333333</v>
      </c>
      <c r="P6" s="13">
        <f t="shared" si="4"/>
        <v>766.67000000000007</v>
      </c>
      <c r="Q6" s="13">
        <f t="shared" si="5"/>
        <v>3833.3500000000004</v>
      </c>
    </row>
    <row r="7" ht="57">
      <c r="A7" s="8">
        <v>4</v>
      </c>
      <c r="B7" s="16" t="s">
        <v>24</v>
      </c>
      <c r="C7" s="10" t="s">
        <v>21</v>
      </c>
      <c r="D7" s="11">
        <v>1</v>
      </c>
      <c r="E7" s="12">
        <v>800</v>
      </c>
      <c r="F7" s="12">
        <v>900</v>
      </c>
      <c r="G7" s="12">
        <v>600</v>
      </c>
      <c r="H7" s="13"/>
      <c r="I7" s="13"/>
      <c r="J7" s="13"/>
      <c r="K7" s="13"/>
      <c r="L7" s="14">
        <f t="shared" si="0"/>
        <v>766.66666666666663</v>
      </c>
      <c r="M7" s="15">
        <f t="shared" si="1"/>
        <v>152.75252316519467</v>
      </c>
      <c r="N7" s="15">
        <f t="shared" si="2"/>
        <v>19.924242151981915</v>
      </c>
      <c r="O7" s="13">
        <f t="shared" si="3"/>
        <v>766.66666666666663</v>
      </c>
      <c r="P7" s="13">
        <f t="shared" si="4"/>
        <v>766.67000000000007</v>
      </c>
      <c r="Q7" s="13">
        <f t="shared" si="5"/>
        <v>766.67000000000007</v>
      </c>
    </row>
    <row r="8" ht="57">
      <c r="A8" s="8">
        <v>5</v>
      </c>
      <c r="B8" s="16" t="s">
        <v>25</v>
      </c>
      <c r="C8" s="10" t="s">
        <v>21</v>
      </c>
      <c r="D8" s="11">
        <v>4</v>
      </c>
      <c r="E8" s="12">
        <v>1960</v>
      </c>
      <c r="F8" s="12">
        <v>2300</v>
      </c>
      <c r="G8" s="12">
        <v>1600</v>
      </c>
      <c r="H8" s="13"/>
      <c r="I8" s="13"/>
      <c r="J8" s="13"/>
      <c r="K8" s="13"/>
      <c r="L8" s="14">
        <f t="shared" si="0"/>
        <v>1953.3333333333333</v>
      </c>
      <c r="M8" s="15">
        <f t="shared" si="1"/>
        <v>350.04761580866875</v>
      </c>
      <c r="N8" s="15">
        <f t="shared" si="2"/>
        <v>17.92052640658714</v>
      </c>
      <c r="O8" s="13">
        <f t="shared" si="3"/>
        <v>7813.333333333333</v>
      </c>
      <c r="P8" s="13">
        <f t="shared" si="4"/>
        <v>1953.3299999999999</v>
      </c>
      <c r="Q8" s="13">
        <f t="shared" si="5"/>
        <v>7813.3199999999997</v>
      </c>
    </row>
    <row r="9" ht="57">
      <c r="A9" s="8">
        <v>6</v>
      </c>
      <c r="B9" s="16" t="s">
        <v>26</v>
      </c>
      <c r="C9" s="10" t="s">
        <v>21</v>
      </c>
      <c r="D9" s="11">
        <v>6</v>
      </c>
      <c r="E9" s="12">
        <v>1350</v>
      </c>
      <c r="F9" s="12">
        <v>1600</v>
      </c>
      <c r="G9" s="12">
        <v>1470</v>
      </c>
      <c r="H9" s="13"/>
      <c r="I9" s="13"/>
      <c r="J9" s="13"/>
      <c r="K9" s="13"/>
      <c r="L9" s="14">
        <f t="shared" si="0"/>
        <v>1473.3333333333333</v>
      </c>
      <c r="M9" s="15">
        <f t="shared" si="1"/>
        <v>125.03332889007368</v>
      </c>
      <c r="N9" s="15">
        <f t="shared" si="2"/>
        <v>8.4864250377878072</v>
      </c>
      <c r="O9" s="13">
        <f t="shared" si="3"/>
        <v>8840</v>
      </c>
      <c r="P9" s="13">
        <f t="shared" si="4"/>
        <v>1473.3299999999999</v>
      </c>
      <c r="Q9" s="13">
        <f t="shared" si="5"/>
        <v>8839.9799999999996</v>
      </c>
    </row>
    <row r="10" ht="57">
      <c r="A10" s="8">
        <v>7</v>
      </c>
      <c r="B10" s="16" t="s">
        <v>27</v>
      </c>
      <c r="C10" s="10" t="s">
        <v>21</v>
      </c>
      <c r="D10" s="11">
        <v>1</v>
      </c>
      <c r="E10" s="12">
        <v>3960</v>
      </c>
      <c r="F10" s="12">
        <v>5100</v>
      </c>
      <c r="G10" s="12">
        <v>4530</v>
      </c>
      <c r="H10" s="13">
        <v>4530</v>
      </c>
      <c r="I10" s="13"/>
      <c r="J10" s="13"/>
      <c r="K10" s="13"/>
      <c r="L10" s="14">
        <f t="shared" si="0"/>
        <v>4530</v>
      </c>
      <c r="M10" s="15">
        <f t="shared" si="1"/>
        <v>570</v>
      </c>
      <c r="N10" s="15">
        <f t="shared" si="2"/>
        <v>12.582781456953644</v>
      </c>
      <c r="O10" s="13">
        <f t="shared" si="3"/>
        <v>4530</v>
      </c>
      <c r="P10" s="13">
        <f t="shared" si="4"/>
        <v>4530</v>
      </c>
      <c r="Q10" s="13">
        <f t="shared" si="5"/>
        <v>4530</v>
      </c>
    </row>
    <row r="11" ht="57">
      <c r="A11" s="8">
        <v>8</v>
      </c>
      <c r="B11" s="16" t="s">
        <v>28</v>
      </c>
      <c r="C11" s="10" t="s">
        <v>21</v>
      </c>
      <c r="D11" s="11">
        <v>1</v>
      </c>
      <c r="E11" s="12">
        <v>4700</v>
      </c>
      <c r="F11" s="12">
        <v>5300</v>
      </c>
      <c r="G11" s="12">
        <v>5000</v>
      </c>
      <c r="H11" s="13"/>
      <c r="I11" s="13"/>
      <c r="J11" s="13"/>
      <c r="K11" s="13"/>
      <c r="L11" s="14">
        <f t="shared" si="0"/>
        <v>5000</v>
      </c>
      <c r="M11" s="15">
        <f t="shared" si="1"/>
        <v>300</v>
      </c>
      <c r="N11" s="15">
        <f t="shared" si="2"/>
        <v>6</v>
      </c>
      <c r="O11" s="13">
        <f t="shared" si="3"/>
        <v>5000</v>
      </c>
      <c r="P11" s="13">
        <f t="shared" si="4"/>
        <v>5000</v>
      </c>
      <c r="Q11" s="13">
        <f t="shared" si="5"/>
        <v>5000</v>
      </c>
    </row>
    <row r="12" ht="57">
      <c r="A12" s="8">
        <v>9</v>
      </c>
      <c r="B12" s="16" t="s">
        <v>29</v>
      </c>
      <c r="C12" s="10" t="s">
        <v>21</v>
      </c>
      <c r="D12" s="11">
        <v>4</v>
      </c>
      <c r="E12" s="12">
        <v>1260</v>
      </c>
      <c r="F12" s="12">
        <v>1300</v>
      </c>
      <c r="G12" s="12">
        <v>1280</v>
      </c>
      <c r="H12" s="13">
        <v>750</v>
      </c>
      <c r="I12" s="13"/>
      <c r="J12" s="13"/>
      <c r="K12" s="13"/>
      <c r="L12" s="14">
        <f t="shared" si="0"/>
        <v>1280</v>
      </c>
      <c r="M12" s="15">
        <f t="shared" si="1"/>
        <v>20</v>
      </c>
      <c r="N12" s="15">
        <f t="shared" si="2"/>
        <v>1.5625</v>
      </c>
      <c r="O12" s="13">
        <f t="shared" si="3"/>
        <v>5120</v>
      </c>
      <c r="P12" s="13">
        <f t="shared" si="4"/>
        <v>1280</v>
      </c>
      <c r="Q12" s="13">
        <f t="shared" si="5"/>
        <v>5120</v>
      </c>
    </row>
    <row r="13" ht="57">
      <c r="A13" s="8">
        <v>10</v>
      </c>
      <c r="B13" s="16" t="s">
        <v>30</v>
      </c>
      <c r="C13" s="10" t="s">
        <v>21</v>
      </c>
      <c r="D13" s="11">
        <v>1</v>
      </c>
      <c r="E13" s="12">
        <v>3040</v>
      </c>
      <c r="F13" s="12">
        <v>2900</v>
      </c>
      <c r="G13" s="12">
        <v>2970</v>
      </c>
      <c r="H13" s="13"/>
      <c r="I13" s="13"/>
      <c r="J13" s="13"/>
      <c r="K13" s="13"/>
      <c r="L13" s="14">
        <f t="shared" si="0"/>
        <v>2970</v>
      </c>
      <c r="M13" s="15">
        <f t="shared" si="1"/>
        <v>70</v>
      </c>
      <c r="N13" s="15">
        <f t="shared" si="2"/>
        <v>2.3569023569023568</v>
      </c>
      <c r="O13" s="13">
        <f t="shared" si="3"/>
        <v>2970</v>
      </c>
      <c r="P13" s="13">
        <f t="shared" si="4"/>
        <v>2970</v>
      </c>
      <c r="Q13" s="13">
        <f t="shared" si="5"/>
        <v>2970</v>
      </c>
    </row>
    <row r="14" ht="57">
      <c r="A14" s="8">
        <v>11</v>
      </c>
      <c r="B14" s="16" t="s">
        <v>31</v>
      </c>
      <c r="C14" s="10" t="s">
        <v>21</v>
      </c>
      <c r="D14" s="11">
        <v>4</v>
      </c>
      <c r="E14" s="12">
        <v>1160</v>
      </c>
      <c r="F14" s="12">
        <v>1250</v>
      </c>
      <c r="G14" s="12">
        <v>1200</v>
      </c>
      <c r="H14" s="13"/>
      <c r="I14" s="13"/>
      <c r="J14" s="13"/>
      <c r="K14" s="13"/>
      <c r="L14" s="14">
        <f t="shared" si="0"/>
        <v>1203.3333333333333</v>
      </c>
      <c r="M14" s="15">
        <f t="shared" si="1"/>
        <v>45.09249752822894</v>
      </c>
      <c r="N14" s="15">
        <f t="shared" si="2"/>
        <v>3.7472989635647318</v>
      </c>
      <c r="O14" s="13">
        <f t="shared" si="3"/>
        <v>4813.333333333333</v>
      </c>
      <c r="P14" s="13">
        <f t="shared" si="4"/>
        <v>1203.3299999999999</v>
      </c>
      <c r="Q14" s="13">
        <f t="shared" si="5"/>
        <v>4813.3199999999997</v>
      </c>
    </row>
    <row r="15" ht="57">
      <c r="A15" s="8">
        <v>12</v>
      </c>
      <c r="B15" s="16" t="s">
        <v>32</v>
      </c>
      <c r="C15" s="10" t="s">
        <v>21</v>
      </c>
      <c r="D15" s="11">
        <v>2</v>
      </c>
      <c r="E15" s="12">
        <v>2980</v>
      </c>
      <c r="F15" s="12">
        <v>3300</v>
      </c>
      <c r="G15" s="12">
        <v>3140</v>
      </c>
      <c r="H15" s="13"/>
      <c r="I15" s="13"/>
      <c r="J15" s="13"/>
      <c r="K15" s="13"/>
      <c r="L15" s="14">
        <f t="shared" si="0"/>
        <v>3140</v>
      </c>
      <c r="M15" s="15">
        <f t="shared" si="1"/>
        <v>160</v>
      </c>
      <c r="N15" s="15">
        <f t="shared" si="2"/>
        <v>5.095541401273886</v>
      </c>
      <c r="O15" s="13">
        <f t="shared" si="3"/>
        <v>6280</v>
      </c>
      <c r="P15" s="13">
        <f t="shared" si="4"/>
        <v>3140</v>
      </c>
      <c r="Q15" s="13">
        <f t="shared" si="5"/>
        <v>6280</v>
      </c>
    </row>
    <row r="16" ht="71.25">
      <c r="A16" s="17">
        <v>13</v>
      </c>
      <c r="B16" s="16" t="s">
        <v>33</v>
      </c>
      <c r="C16" s="18" t="s">
        <v>21</v>
      </c>
      <c r="D16" s="19">
        <v>4</v>
      </c>
      <c r="E16" s="20">
        <v>1800</v>
      </c>
      <c r="F16" s="20">
        <v>2000</v>
      </c>
      <c r="G16" s="20">
        <v>1900</v>
      </c>
      <c r="H16" s="21"/>
      <c r="I16" s="21"/>
      <c r="J16" s="21"/>
      <c r="K16" s="21"/>
      <c r="L16" s="22">
        <f t="shared" si="0"/>
        <v>1900</v>
      </c>
      <c r="M16" s="23">
        <f t="shared" si="1"/>
        <v>100</v>
      </c>
      <c r="N16" s="23">
        <f t="shared" si="2"/>
        <v>5.2631578947368416</v>
      </c>
      <c r="O16" s="21">
        <f t="shared" si="3"/>
        <v>7600</v>
      </c>
      <c r="P16" s="21">
        <f t="shared" si="4"/>
        <v>1900</v>
      </c>
      <c r="Q16" s="21">
        <f t="shared" si="5"/>
        <v>7600</v>
      </c>
    </row>
    <row r="17" s="24" customFormat="1" ht="14.25" customHeight="1">
      <c r="B17" s="24" t="s">
        <v>34</v>
      </c>
      <c r="E17" s="25">
        <f>SUM(E4:E16)</f>
        <v>25410</v>
      </c>
      <c r="F17" s="25">
        <f>SUM(F4:F16)</f>
        <v>28650</v>
      </c>
      <c r="G17" s="25">
        <f>SUM(G4:G16)</f>
        <v>25490</v>
      </c>
      <c r="H17" s="26"/>
      <c r="I17" s="26"/>
      <c r="J17" s="26"/>
      <c r="K17" s="26"/>
      <c r="L17" s="25">
        <f>SUM(L4:L16)</f>
        <v>26516.666666666664</v>
      </c>
      <c r="O17" s="25">
        <f>SUM(O4:O16)</f>
        <v>71366.666666666657</v>
      </c>
      <c r="P17" s="25">
        <f>SUM(P4:P16)</f>
        <v>26516.669999999998</v>
      </c>
      <c r="Q17" s="25">
        <f>SUM(Q4:Q16)</f>
        <v>71366.700000000012</v>
      </c>
      <c r="R17" s="1"/>
      <c r="S17" s="1"/>
      <c r="T17" s="1"/>
      <c r="U17" s="1"/>
    </row>
    <row r="18" ht="6" customHeight="1"/>
    <row r="19" ht="7.5" customHeight="1"/>
    <row r="20" ht="26.25" customHeight="1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8" t="e">
        <f>#REF!+#REF!</f>
        <v>#REF!</v>
      </c>
    </row>
    <row r="21" ht="6.75" customHeight="1"/>
    <row r="22"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9" t="e">
        <f>#REF!</f>
        <v>#REF!</v>
      </c>
    </row>
  </sheetData>
  <mergeCells count="12">
    <mergeCell ref="A1:Q1"/>
    <mergeCell ref="A2:A3"/>
    <mergeCell ref="B2:B3"/>
    <mergeCell ref="C2:C3"/>
    <mergeCell ref="D2:D3"/>
    <mergeCell ref="E2:G2"/>
    <mergeCell ref="H2:J2"/>
    <mergeCell ref="K2:K3"/>
    <mergeCell ref="L2:N2"/>
    <mergeCell ref="O2:Q2"/>
    <mergeCell ref="B20:L20"/>
    <mergeCell ref="B22:L22"/>
  </mergeCells>
  <printOptions headings="0" gridLines="0"/>
  <pageMargins left="0.78740157480314954" right="0.39370078740157477" top="0.78740157480314954" bottom="0.78740157480314954" header="0.31496062992125984" footer="0.31496062992125984"/>
  <pageSetup paperSize="9" scale="74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100" workbookViewId="0">
      <selection activeCell="C6" activeCellId="0" sqref="C6"/>
    </sheetView>
  </sheetViews>
  <sheetFormatPr defaultColWidth="9.140625" defaultRowHeight="14.25"/>
  <cols>
    <col customWidth="1" min="1" max="1" style="1" width="5.28515625"/>
    <col customWidth="1" min="2" max="2" style="1" width="50.42578125"/>
    <col customWidth="1" min="3" max="3" style="1" width="7.42578125"/>
    <col customWidth="1" min="4" max="4" style="1" width="6"/>
    <col customWidth="1" min="5" max="5" style="31" width="11.42578125"/>
    <col customWidth="1" min="6" max="6" style="1" width="10.5703125"/>
    <col customWidth="1" min="7" max="7" style="1" width="11.5703125"/>
    <col customWidth="1" hidden="1" min="8" max="10" style="1" width="11.7109375"/>
    <col customWidth="1" hidden="1" min="11" max="11" style="1" width="11.42578125"/>
    <col bestFit="1" customWidth="1" min="12" max="12" style="1" width="14"/>
    <col customWidth="1" min="13" max="13" style="1" width="13.85546875"/>
    <col customWidth="1" min="14" max="14" style="1" width="12.140625"/>
    <col customWidth="1" min="15" max="15" style="1" width="21.5703125"/>
    <col customWidth="1" min="16" max="16" style="1" width="10.5703125"/>
    <col customWidth="1" min="17" max="17" style="1" width="15.85546875"/>
    <col bestFit="1" customWidth="1" min="18" max="18" style="30" width="9.85546875"/>
    <col bestFit="1" customWidth="1" min="19" max="19" style="30" width="11.28515625"/>
    <col min="20" max="16384" style="30" width="9.140625"/>
  </cols>
  <sheetData>
    <row r="1" ht="18.7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ht="22.5" customHeight="1">
      <c r="A2" s="32" t="s">
        <v>35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ht="18" customHeight="1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>
      <c r="A4" s="33" t="s">
        <v>1</v>
      </c>
      <c r="B4" s="33" t="s">
        <v>36</v>
      </c>
      <c r="C4" s="33" t="s">
        <v>37</v>
      </c>
      <c r="D4" s="33" t="s">
        <v>4</v>
      </c>
      <c r="E4" s="33" t="s">
        <v>5</v>
      </c>
      <c r="F4" s="33"/>
      <c r="G4" s="33"/>
      <c r="H4" s="33" t="s">
        <v>6</v>
      </c>
      <c r="I4" s="33"/>
      <c r="J4" s="33"/>
      <c r="K4" s="33" t="s">
        <v>7</v>
      </c>
      <c r="L4" s="34" t="s">
        <v>8</v>
      </c>
      <c r="M4" s="34"/>
      <c r="N4" s="34"/>
      <c r="O4" s="7" t="s">
        <v>9</v>
      </c>
      <c r="P4" s="7"/>
      <c r="Q4" s="7"/>
    </row>
    <row r="5" ht="138" customHeight="1">
      <c r="A5" s="33"/>
      <c r="B5" s="33"/>
      <c r="C5" s="33"/>
      <c r="D5" s="33"/>
      <c r="E5" s="7" t="s">
        <v>38</v>
      </c>
      <c r="F5" s="7" t="s">
        <v>39</v>
      </c>
      <c r="G5" s="7" t="s">
        <v>40</v>
      </c>
      <c r="H5" s="7" t="s">
        <v>13</v>
      </c>
      <c r="I5" s="7" t="s">
        <v>13</v>
      </c>
      <c r="J5" s="7" t="s">
        <v>13</v>
      </c>
      <c r="K5" s="33"/>
      <c r="L5" s="7" t="s">
        <v>41</v>
      </c>
      <c r="M5" s="7" t="s">
        <v>15</v>
      </c>
      <c r="N5" s="7" t="s">
        <v>42</v>
      </c>
      <c r="O5" s="35" t="s">
        <v>43</v>
      </c>
      <c r="P5" s="7" t="s">
        <v>18</v>
      </c>
      <c r="Q5" s="7" t="s">
        <v>19</v>
      </c>
    </row>
    <row r="6" s="36" customFormat="1" ht="45">
      <c r="A6" s="37">
        <v>1</v>
      </c>
      <c r="B6" s="38" t="s">
        <v>35</v>
      </c>
      <c r="C6" s="39" t="s">
        <v>44</v>
      </c>
      <c r="D6" s="40">
        <v>1</v>
      </c>
      <c r="E6" s="41">
        <v>13500</v>
      </c>
      <c r="F6" s="41">
        <v>14000</v>
      </c>
      <c r="G6" s="42">
        <v>15000</v>
      </c>
      <c r="H6" s="41"/>
      <c r="I6" s="41"/>
      <c r="J6" s="41"/>
      <c r="K6" s="41"/>
      <c r="L6" s="41">
        <f>AVERAGE(E6:G6)</f>
        <v>14166.666666666666</v>
      </c>
      <c r="M6" s="43">
        <f>SQRT(((SUM((POWER(E6-L6,2)),(POWER(F6-L6,2)),(POWER(G6-L6,2)))/(COLUMNS(E6:G6)-1))))</f>
        <v>763.76261582597328</v>
      </c>
      <c r="N6" s="43">
        <f>M6/L6*100</f>
        <v>5.3912655234774585</v>
      </c>
      <c r="O6" s="44">
        <f>L6*D6</f>
        <v>14166.666666666666</v>
      </c>
      <c r="P6" s="44">
        <f>ROUND(O6,2)</f>
        <v>14166.67</v>
      </c>
      <c r="Q6" s="44">
        <f>D6*P6</f>
        <v>14166.67</v>
      </c>
    </row>
    <row r="7" s="36" customFormat="1" ht="15">
      <c r="A7" s="45"/>
      <c r="B7" s="38"/>
      <c r="C7" s="46"/>
      <c r="D7" s="47">
        <f>SUM(D6:D6)</f>
        <v>1</v>
      </c>
      <c r="E7" s="41">
        <v>13500</v>
      </c>
      <c r="F7" s="41">
        <f>SUM(F6)</f>
        <v>14000</v>
      </c>
      <c r="G7" s="42">
        <f>SUM(G6)</f>
        <v>15000</v>
      </c>
      <c r="H7" s="41"/>
      <c r="I7" s="41"/>
      <c r="J7" s="41"/>
      <c r="K7" s="41"/>
      <c r="L7" s="41">
        <f>SUM(L6:L6)</f>
        <v>14166.666666666666</v>
      </c>
      <c r="M7" s="43"/>
      <c r="N7" s="43"/>
      <c r="O7" s="44"/>
      <c r="P7" s="44"/>
      <c r="Q7" s="48">
        <f>SUM(Q6:Q6)</f>
        <v>14166.67</v>
      </c>
    </row>
    <row r="8">
      <c r="A8" s="1"/>
      <c r="B8" s="1"/>
      <c r="C8" s="1"/>
      <c r="D8" s="1"/>
      <c r="E8" s="3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49"/>
    </row>
    <row r="10" s="50" customFormat="1" ht="15">
      <c r="A10" s="51"/>
      <c r="B10" s="51" t="s">
        <v>45</v>
      </c>
      <c r="C10" s="51"/>
      <c r="D10" s="51"/>
      <c r="E10" s="52"/>
      <c r="F10" s="51"/>
      <c r="G10" s="53">
        <f>Q7</f>
        <v>14166.67</v>
      </c>
      <c r="H10" s="51"/>
      <c r="I10" s="51"/>
      <c r="J10" s="51"/>
      <c r="K10" s="51"/>
      <c r="L10" s="51" t="s">
        <v>46</v>
      </c>
      <c r="M10" s="51"/>
      <c r="N10" s="51"/>
      <c r="O10" s="51"/>
      <c r="P10" s="51"/>
      <c r="Q10" s="51"/>
    </row>
    <row r="12" ht="14.25">
      <c r="B12" s="54"/>
    </row>
  </sheetData>
  <mergeCells count="12">
    <mergeCell ref="A1:Q1"/>
    <mergeCell ref="A2:Q2"/>
    <mergeCell ref="A3:Q3"/>
    <mergeCell ref="A4:A5"/>
    <mergeCell ref="B4:B5"/>
    <mergeCell ref="C4:C5"/>
    <mergeCell ref="D4:D5"/>
    <mergeCell ref="E4:G4"/>
    <mergeCell ref="H4:J4"/>
    <mergeCell ref="K4:K5"/>
    <mergeCell ref="L4:N4"/>
    <mergeCell ref="O4:Q4"/>
  </mergeCells>
  <printOptions headings="0" gridLines="0"/>
  <pageMargins left="0.31496062992125984" right="0.31496062992125984" top="0.74803149606299213" bottom="0.35433070866141736" header="0.31496062992125984" footer="0.31496062992125984"/>
  <pageSetup paperSize="9" scale="10" fitToWidth="1" fitToHeight="1" pageOrder="downThenOver" orientation="landscape" usePrinterDefaults="1" blackAndWhite="0" draft="0" cellComments="none" useFirstPageNumber="0" errors="displayed" horizontalDpi="2147483648" verticalDpi="2147483648" copies="1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33" zoomScale="150" workbookViewId="0">
      <selection activeCell="G39" activeCellId="0" sqref="G39"/>
    </sheetView>
  </sheetViews>
  <sheetFormatPr defaultRowHeight="14.25"/>
  <cols>
    <col customWidth="1" min="1" max="1" style="55" width="5.28515625"/>
    <col customWidth="1" min="2" max="2" style="55" width="18.85546875"/>
    <col customWidth="1" min="3" max="3" style="55" width="5.42578125"/>
    <col customWidth="1" min="4" max="4" style="55" width="5"/>
    <col customWidth="1" min="5" max="5" style="55" width="8.5703125"/>
    <col customWidth="1" min="6" max="6" style="55" width="8.28515625"/>
    <col customWidth="1" min="7" max="7" style="55" width="8.140625"/>
    <col customWidth="1" hidden="1" min="8" max="8" style="55" width="7.5703125"/>
    <col customWidth="1" hidden="1" min="9" max="9" style="55" width="8.85546875"/>
    <col customWidth="1" hidden="1" min="10" max="10" style="55" width="8.7109375"/>
    <col customWidth="1" min="11" max="11" style="55" width="0.140625"/>
    <col customWidth="1" min="12" max="12" style="55" width="12.85546875"/>
    <col customWidth="1" min="13" max="13" style="55" width="12.5703125"/>
    <col customWidth="1" min="14" max="14" style="55" width="11.5703125"/>
    <col customWidth="1" min="15" max="15" style="55" width="21.5703125"/>
    <col customWidth="1" min="16" max="16" style="55" width="9.42578125"/>
    <col customWidth="1" min="17" max="17" style="55" width="12.85546875"/>
  </cols>
  <sheetData>
    <row r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>
      <c r="A2" s="56" t="s">
        <v>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>
      <c r="A3" s="57" t="s">
        <v>1</v>
      </c>
      <c r="B3" s="57" t="s">
        <v>36</v>
      </c>
      <c r="C3" s="57" t="s">
        <v>48</v>
      </c>
      <c r="D3" s="57" t="s">
        <v>4</v>
      </c>
      <c r="E3" s="58" t="s">
        <v>5</v>
      </c>
      <c r="F3" s="58"/>
      <c r="G3" s="58"/>
      <c r="H3" s="57" t="s">
        <v>6</v>
      </c>
      <c r="I3" s="57"/>
      <c r="J3" s="57"/>
      <c r="K3" s="57" t="s">
        <v>7</v>
      </c>
      <c r="L3" s="59" t="s">
        <v>8</v>
      </c>
      <c r="M3" s="59"/>
      <c r="N3" s="59"/>
      <c r="O3" s="60" t="s">
        <v>9</v>
      </c>
      <c r="P3" s="60"/>
      <c r="Q3" s="60"/>
    </row>
    <row r="4" ht="171">
      <c r="A4" s="57"/>
      <c r="B4" s="57"/>
      <c r="C4" s="57"/>
      <c r="D4" s="57"/>
      <c r="E4" s="61" t="s">
        <v>49</v>
      </c>
      <c r="F4" s="61" t="s">
        <v>50</v>
      </c>
      <c r="G4" s="61" t="s">
        <v>51</v>
      </c>
      <c r="H4" s="60" t="s">
        <v>13</v>
      </c>
      <c r="I4" s="60" t="s">
        <v>13</v>
      </c>
      <c r="J4" s="60" t="s">
        <v>13</v>
      </c>
      <c r="K4" s="57"/>
      <c r="L4" s="60" t="s">
        <v>52</v>
      </c>
      <c r="M4" s="60" t="s">
        <v>15</v>
      </c>
      <c r="N4" s="60" t="s">
        <v>53</v>
      </c>
      <c r="O4" s="60" t="s">
        <v>54</v>
      </c>
      <c r="P4" s="60" t="s">
        <v>18</v>
      </c>
      <c r="Q4" s="60" t="s">
        <v>19</v>
      </c>
    </row>
    <row r="5" ht="15.75">
      <c r="A5" s="57">
        <v>1</v>
      </c>
      <c r="B5" s="57">
        <v>2</v>
      </c>
      <c r="C5" s="57">
        <v>3</v>
      </c>
      <c r="D5" s="62">
        <v>4</v>
      </c>
      <c r="E5" s="63">
        <v>5</v>
      </c>
      <c r="F5" s="63">
        <v>6</v>
      </c>
      <c r="G5" s="64">
        <v>7</v>
      </c>
      <c r="H5" s="60"/>
      <c r="I5" s="60"/>
      <c r="J5" s="60"/>
      <c r="K5" s="57"/>
      <c r="L5" s="60">
        <v>8</v>
      </c>
      <c r="M5" s="60">
        <v>9</v>
      </c>
      <c r="N5" s="60">
        <v>10</v>
      </c>
      <c r="O5" s="60">
        <v>11</v>
      </c>
      <c r="P5" s="60">
        <v>12</v>
      </c>
      <c r="Q5" s="60">
        <v>13</v>
      </c>
    </row>
    <row r="6" ht="60">
      <c r="A6" s="57">
        <v>1</v>
      </c>
      <c r="B6" s="65" t="s">
        <v>55</v>
      </c>
      <c r="C6" s="66" t="s">
        <v>21</v>
      </c>
      <c r="D6" s="67">
        <v>1</v>
      </c>
      <c r="E6" s="68">
        <v>300</v>
      </c>
      <c r="F6" s="68">
        <v>360</v>
      </c>
      <c r="G6" s="69">
        <v>330</v>
      </c>
      <c r="H6" s="70"/>
      <c r="I6" s="70"/>
      <c r="J6" s="70"/>
      <c r="K6" s="70"/>
      <c r="L6" s="68">
        <f t="shared" ref="L6:L23" si="6">AVERAGE(E6:G6)</f>
        <v>330</v>
      </c>
      <c r="M6" s="71">
        <f t="shared" ref="M6:M38" si="7">SQRT(((SUM((POWER(E6-L6,2)),(POWER(F6-L6,2)),(POWER(G6-L6,2)))/(COLUMNS(E6:G6)-1))))</f>
        <v>30</v>
      </c>
      <c r="N6" s="71">
        <f t="shared" ref="N6:N38" si="8">M6/L6*100</f>
        <v>9.0909090909090917</v>
      </c>
      <c r="O6" s="72">
        <f t="shared" ref="O6:O38" si="9">L6*D6</f>
        <v>330</v>
      </c>
      <c r="P6" s="72">
        <f t="shared" ref="P6:P38" si="10">ROUND(O6/D6,2)</f>
        <v>330</v>
      </c>
      <c r="Q6" s="72">
        <f t="shared" ref="Q6:Q38" si="11">D6*P6</f>
        <v>330</v>
      </c>
    </row>
    <row r="7" ht="30">
      <c r="A7" s="57">
        <v>2</v>
      </c>
      <c r="B7" s="73" t="s">
        <v>56</v>
      </c>
      <c r="C7" s="66" t="s">
        <v>21</v>
      </c>
      <c r="D7" s="67">
        <v>1</v>
      </c>
      <c r="E7" s="68">
        <v>1100</v>
      </c>
      <c r="F7" s="68">
        <v>1320</v>
      </c>
      <c r="G7" s="69">
        <v>1210</v>
      </c>
      <c r="H7" s="70"/>
      <c r="I7" s="70"/>
      <c r="J7" s="70"/>
      <c r="K7" s="70"/>
      <c r="L7" s="68">
        <f t="shared" si="6"/>
        <v>1210</v>
      </c>
      <c r="M7" s="71">
        <f t="shared" si="7"/>
        <v>110</v>
      </c>
      <c r="N7" s="71">
        <f t="shared" si="8"/>
        <v>9.0909090909090917</v>
      </c>
      <c r="O7" s="72">
        <f t="shared" si="9"/>
        <v>1210</v>
      </c>
      <c r="P7" s="72">
        <f t="shared" si="10"/>
        <v>1210</v>
      </c>
      <c r="Q7" s="72">
        <f t="shared" si="11"/>
        <v>1210</v>
      </c>
    </row>
    <row r="8" ht="60" customHeight="1">
      <c r="A8" s="57">
        <v>3</v>
      </c>
      <c r="B8" s="73" t="s">
        <v>57</v>
      </c>
      <c r="C8" s="66" t="s">
        <v>21</v>
      </c>
      <c r="D8" s="67">
        <v>1</v>
      </c>
      <c r="E8" s="68">
        <v>1100</v>
      </c>
      <c r="F8" s="68">
        <v>1320</v>
      </c>
      <c r="G8" s="69">
        <v>1210</v>
      </c>
      <c r="H8" s="70"/>
      <c r="I8" s="70"/>
      <c r="J8" s="70"/>
      <c r="K8" s="70"/>
      <c r="L8" s="68">
        <f t="shared" si="6"/>
        <v>1210</v>
      </c>
      <c r="M8" s="71">
        <f t="shared" si="7"/>
        <v>110</v>
      </c>
      <c r="N8" s="71">
        <f t="shared" si="8"/>
        <v>9.0909090909090917</v>
      </c>
      <c r="O8" s="72">
        <f t="shared" si="9"/>
        <v>1210</v>
      </c>
      <c r="P8" s="72">
        <f t="shared" si="10"/>
        <v>1210</v>
      </c>
      <c r="Q8" s="72">
        <f t="shared" si="11"/>
        <v>1210</v>
      </c>
    </row>
    <row r="9" ht="60" customHeight="1">
      <c r="A9" s="57">
        <v>4</v>
      </c>
      <c r="B9" s="73" t="s">
        <v>58</v>
      </c>
      <c r="C9" s="66" t="s">
        <v>21</v>
      </c>
      <c r="D9" s="67">
        <v>1</v>
      </c>
      <c r="E9" s="68">
        <v>2000</v>
      </c>
      <c r="F9" s="68">
        <v>2400</v>
      </c>
      <c r="G9" s="69">
        <v>2200</v>
      </c>
      <c r="H9" s="70"/>
      <c r="I9" s="70"/>
      <c r="J9" s="70"/>
      <c r="K9" s="70"/>
      <c r="L9" s="68">
        <f t="shared" si="6"/>
        <v>2200</v>
      </c>
      <c r="M9" s="71">
        <f t="shared" si="7"/>
        <v>200</v>
      </c>
      <c r="N9" s="71">
        <f t="shared" si="8"/>
        <v>9.0909090909090917</v>
      </c>
      <c r="O9" s="72">
        <f t="shared" si="9"/>
        <v>2200</v>
      </c>
      <c r="P9" s="72">
        <f t="shared" si="10"/>
        <v>2200</v>
      </c>
      <c r="Q9" s="72">
        <f t="shared" si="11"/>
        <v>2200</v>
      </c>
    </row>
    <row r="10" ht="60" customHeight="1">
      <c r="A10" s="57">
        <v>5</v>
      </c>
      <c r="B10" s="73" t="s">
        <v>59</v>
      </c>
      <c r="C10" s="66" t="s">
        <v>21</v>
      </c>
      <c r="D10" s="67">
        <v>1</v>
      </c>
      <c r="E10" s="68">
        <v>2500</v>
      </c>
      <c r="F10" s="68">
        <v>3000</v>
      </c>
      <c r="G10" s="69">
        <v>2750</v>
      </c>
      <c r="H10" s="70"/>
      <c r="I10" s="70"/>
      <c r="J10" s="70"/>
      <c r="K10" s="70"/>
      <c r="L10" s="68">
        <f t="shared" si="6"/>
        <v>2750</v>
      </c>
      <c r="M10" s="71">
        <f t="shared" si="7"/>
        <v>250</v>
      </c>
      <c r="N10" s="71">
        <f t="shared" si="8"/>
        <v>9.0909090909090917</v>
      </c>
      <c r="O10" s="72">
        <f t="shared" si="9"/>
        <v>2750</v>
      </c>
      <c r="P10" s="72">
        <f t="shared" si="10"/>
        <v>2750</v>
      </c>
      <c r="Q10" s="72">
        <f t="shared" si="11"/>
        <v>2750</v>
      </c>
    </row>
    <row r="11" ht="30">
      <c r="A11" s="57">
        <v>6</v>
      </c>
      <c r="B11" s="73" t="s">
        <v>60</v>
      </c>
      <c r="C11" s="66" t="s">
        <v>21</v>
      </c>
      <c r="D11" s="67">
        <v>1</v>
      </c>
      <c r="E11" s="68">
        <v>1200</v>
      </c>
      <c r="F11" s="68">
        <v>1440</v>
      </c>
      <c r="G11" s="69">
        <v>1320</v>
      </c>
      <c r="H11" s="70"/>
      <c r="I11" s="70"/>
      <c r="J11" s="70"/>
      <c r="K11" s="70"/>
      <c r="L11" s="68">
        <f t="shared" si="6"/>
        <v>1320</v>
      </c>
      <c r="M11" s="71">
        <f t="shared" si="7"/>
        <v>120</v>
      </c>
      <c r="N11" s="71">
        <f t="shared" si="8"/>
        <v>9.0909090909090917</v>
      </c>
      <c r="O11" s="72">
        <f t="shared" si="9"/>
        <v>1320</v>
      </c>
      <c r="P11" s="72">
        <f t="shared" si="10"/>
        <v>1320</v>
      </c>
      <c r="Q11" s="72">
        <f t="shared" si="11"/>
        <v>1320</v>
      </c>
    </row>
    <row r="12" ht="60">
      <c r="A12" s="57">
        <v>7</v>
      </c>
      <c r="B12" s="73" t="s">
        <v>61</v>
      </c>
      <c r="C12" s="66" t="s">
        <v>21</v>
      </c>
      <c r="D12" s="67">
        <v>1</v>
      </c>
      <c r="E12" s="68">
        <v>1200</v>
      </c>
      <c r="F12" s="68">
        <v>1440</v>
      </c>
      <c r="G12" s="69">
        <v>1320</v>
      </c>
      <c r="H12" s="70"/>
      <c r="I12" s="70"/>
      <c r="J12" s="70"/>
      <c r="K12" s="70"/>
      <c r="L12" s="68">
        <f t="shared" si="6"/>
        <v>1320</v>
      </c>
      <c r="M12" s="71">
        <f t="shared" si="7"/>
        <v>120</v>
      </c>
      <c r="N12" s="71">
        <f t="shared" si="8"/>
        <v>9.0909090909090917</v>
      </c>
      <c r="O12" s="72">
        <f t="shared" si="9"/>
        <v>1320</v>
      </c>
      <c r="P12" s="72">
        <f t="shared" si="10"/>
        <v>1320</v>
      </c>
      <c r="Q12" s="72">
        <f t="shared" si="11"/>
        <v>1320</v>
      </c>
    </row>
    <row r="13" ht="60">
      <c r="A13" s="57">
        <v>8</v>
      </c>
      <c r="B13" s="73" t="s">
        <v>62</v>
      </c>
      <c r="C13" s="66" t="s">
        <v>21</v>
      </c>
      <c r="D13" s="67">
        <v>1</v>
      </c>
      <c r="E13" s="68">
        <v>2200</v>
      </c>
      <c r="F13" s="68">
        <v>2640</v>
      </c>
      <c r="G13" s="69">
        <v>2420</v>
      </c>
      <c r="H13" s="70"/>
      <c r="I13" s="70"/>
      <c r="J13" s="70"/>
      <c r="K13" s="70"/>
      <c r="L13" s="68">
        <f t="shared" si="6"/>
        <v>2420</v>
      </c>
      <c r="M13" s="71">
        <f t="shared" si="7"/>
        <v>220</v>
      </c>
      <c r="N13" s="71">
        <f t="shared" si="8"/>
        <v>9.0909090909090917</v>
      </c>
      <c r="O13" s="72">
        <f t="shared" si="9"/>
        <v>2420</v>
      </c>
      <c r="P13" s="72">
        <f t="shared" si="10"/>
        <v>2420</v>
      </c>
      <c r="Q13" s="72">
        <f t="shared" si="11"/>
        <v>2420</v>
      </c>
    </row>
    <row r="14" ht="60">
      <c r="A14" s="57">
        <v>9</v>
      </c>
      <c r="B14" s="73" t="s">
        <v>63</v>
      </c>
      <c r="C14" s="66" t="s">
        <v>21</v>
      </c>
      <c r="D14" s="67">
        <v>1</v>
      </c>
      <c r="E14" s="68">
        <v>2500</v>
      </c>
      <c r="F14" s="68">
        <v>3000</v>
      </c>
      <c r="G14" s="69">
        <v>2750</v>
      </c>
      <c r="H14" s="70"/>
      <c r="I14" s="70"/>
      <c r="J14" s="70"/>
      <c r="K14" s="70"/>
      <c r="L14" s="68">
        <f t="shared" si="6"/>
        <v>2750</v>
      </c>
      <c r="M14" s="71">
        <f t="shared" si="7"/>
        <v>250</v>
      </c>
      <c r="N14" s="71">
        <f t="shared" si="8"/>
        <v>9.0909090909090917</v>
      </c>
      <c r="O14" s="72">
        <f t="shared" si="9"/>
        <v>2750</v>
      </c>
      <c r="P14" s="72">
        <f t="shared" si="10"/>
        <v>2750</v>
      </c>
      <c r="Q14" s="72">
        <f t="shared" si="11"/>
        <v>2750</v>
      </c>
    </row>
    <row r="15" ht="15">
      <c r="A15" s="57">
        <v>10</v>
      </c>
      <c r="B15" s="73" t="s">
        <v>64</v>
      </c>
      <c r="C15" s="66" t="s">
        <v>21</v>
      </c>
      <c r="D15" s="67">
        <v>1</v>
      </c>
      <c r="E15" s="68">
        <v>1300</v>
      </c>
      <c r="F15" s="68">
        <v>1560</v>
      </c>
      <c r="G15" s="69">
        <v>1430</v>
      </c>
      <c r="H15" s="70"/>
      <c r="I15" s="70"/>
      <c r="J15" s="70"/>
      <c r="K15" s="70"/>
      <c r="L15" s="68">
        <f t="shared" si="6"/>
        <v>1430</v>
      </c>
      <c r="M15" s="71">
        <f t="shared" si="7"/>
        <v>130</v>
      </c>
      <c r="N15" s="71">
        <f t="shared" si="8"/>
        <v>9.0909090909090917</v>
      </c>
      <c r="O15" s="72">
        <f t="shared" si="9"/>
        <v>1430</v>
      </c>
      <c r="P15" s="72">
        <f t="shared" si="10"/>
        <v>1430</v>
      </c>
      <c r="Q15" s="72">
        <f t="shared" si="11"/>
        <v>1430</v>
      </c>
    </row>
    <row r="16" ht="45">
      <c r="A16" s="57">
        <v>11</v>
      </c>
      <c r="B16" s="73" t="s">
        <v>65</v>
      </c>
      <c r="C16" s="66" t="s">
        <v>21</v>
      </c>
      <c r="D16" s="67">
        <v>1</v>
      </c>
      <c r="E16" s="68">
        <v>1300</v>
      </c>
      <c r="F16" s="68">
        <v>1560</v>
      </c>
      <c r="G16" s="69">
        <v>1430</v>
      </c>
      <c r="H16" s="70"/>
      <c r="I16" s="70"/>
      <c r="J16" s="70"/>
      <c r="K16" s="70"/>
      <c r="L16" s="68">
        <f t="shared" si="6"/>
        <v>1430</v>
      </c>
      <c r="M16" s="71">
        <f t="shared" si="7"/>
        <v>130</v>
      </c>
      <c r="N16" s="71">
        <f t="shared" si="8"/>
        <v>9.0909090909090917</v>
      </c>
      <c r="O16" s="72">
        <f t="shared" si="9"/>
        <v>1430</v>
      </c>
      <c r="P16" s="72">
        <f t="shared" si="10"/>
        <v>1430</v>
      </c>
      <c r="Q16" s="72">
        <f t="shared" si="11"/>
        <v>1430</v>
      </c>
    </row>
    <row r="17" ht="45">
      <c r="A17" s="57">
        <v>12</v>
      </c>
      <c r="B17" s="73" t="s">
        <v>66</v>
      </c>
      <c r="C17" s="66" t="s">
        <v>21</v>
      </c>
      <c r="D17" s="67">
        <v>1</v>
      </c>
      <c r="E17" s="68">
        <v>2400</v>
      </c>
      <c r="F17" s="68">
        <v>2880</v>
      </c>
      <c r="G17" s="69">
        <v>2640</v>
      </c>
      <c r="H17" s="70"/>
      <c r="I17" s="70"/>
      <c r="J17" s="70"/>
      <c r="K17" s="70"/>
      <c r="L17" s="68">
        <f t="shared" si="6"/>
        <v>2640</v>
      </c>
      <c r="M17" s="71">
        <f t="shared" si="7"/>
        <v>240</v>
      </c>
      <c r="N17" s="71">
        <f t="shared" si="8"/>
        <v>9.0909090909090917</v>
      </c>
      <c r="O17" s="72">
        <f t="shared" si="9"/>
        <v>2640</v>
      </c>
      <c r="P17" s="72">
        <f t="shared" si="10"/>
        <v>2640</v>
      </c>
      <c r="Q17" s="72">
        <f t="shared" si="11"/>
        <v>2640</v>
      </c>
    </row>
    <row r="18" ht="45">
      <c r="A18" s="57">
        <v>13</v>
      </c>
      <c r="B18" s="73" t="s">
        <v>67</v>
      </c>
      <c r="C18" s="66" t="s">
        <v>21</v>
      </c>
      <c r="D18" s="67">
        <v>1</v>
      </c>
      <c r="E18" s="68">
        <v>2600</v>
      </c>
      <c r="F18" s="68">
        <v>3120</v>
      </c>
      <c r="G18" s="69">
        <v>2860</v>
      </c>
      <c r="H18" s="70"/>
      <c r="I18" s="70"/>
      <c r="J18" s="70"/>
      <c r="K18" s="70"/>
      <c r="L18" s="68">
        <f t="shared" si="6"/>
        <v>2860</v>
      </c>
      <c r="M18" s="71">
        <f t="shared" si="7"/>
        <v>260</v>
      </c>
      <c r="N18" s="71">
        <f t="shared" si="8"/>
        <v>9.0909090909090917</v>
      </c>
      <c r="O18" s="72">
        <f t="shared" si="9"/>
        <v>2860</v>
      </c>
      <c r="P18" s="72">
        <f t="shared" si="10"/>
        <v>2860</v>
      </c>
      <c r="Q18" s="72">
        <f t="shared" si="11"/>
        <v>2860</v>
      </c>
    </row>
    <row r="19" ht="15">
      <c r="A19" s="57">
        <v>14</v>
      </c>
      <c r="B19" s="73" t="s">
        <v>68</v>
      </c>
      <c r="C19" s="66" t="s">
        <v>21</v>
      </c>
      <c r="D19" s="67">
        <v>1</v>
      </c>
      <c r="E19" s="68">
        <v>1500</v>
      </c>
      <c r="F19" s="68">
        <v>1800</v>
      </c>
      <c r="G19" s="69">
        <v>1650</v>
      </c>
      <c r="H19" s="70"/>
      <c r="I19" s="70"/>
      <c r="J19" s="70"/>
      <c r="K19" s="70"/>
      <c r="L19" s="68">
        <f t="shared" si="6"/>
        <v>1650</v>
      </c>
      <c r="M19" s="71">
        <f t="shared" si="7"/>
        <v>150</v>
      </c>
      <c r="N19" s="71">
        <f t="shared" si="8"/>
        <v>9.0909090909090917</v>
      </c>
      <c r="O19" s="72">
        <f t="shared" si="9"/>
        <v>1650</v>
      </c>
      <c r="P19" s="72">
        <f t="shared" si="10"/>
        <v>1650</v>
      </c>
      <c r="Q19" s="72">
        <f t="shared" si="11"/>
        <v>1650</v>
      </c>
    </row>
    <row r="20" ht="45">
      <c r="A20" s="57">
        <v>15</v>
      </c>
      <c r="B20" s="73" t="s">
        <v>69</v>
      </c>
      <c r="C20" s="66" t="s">
        <v>21</v>
      </c>
      <c r="D20" s="67">
        <v>1</v>
      </c>
      <c r="E20" s="74">
        <v>1500</v>
      </c>
      <c r="F20" s="74">
        <v>1800</v>
      </c>
      <c r="G20" s="75">
        <v>1650</v>
      </c>
      <c r="H20" s="70"/>
      <c r="I20" s="70"/>
      <c r="J20" s="70"/>
      <c r="K20" s="70"/>
      <c r="L20" s="68">
        <f t="shared" si="6"/>
        <v>1650</v>
      </c>
      <c r="M20" s="71">
        <f t="shared" si="7"/>
        <v>150</v>
      </c>
      <c r="N20" s="71">
        <f t="shared" si="8"/>
        <v>9.0909090909090917</v>
      </c>
      <c r="O20" s="72">
        <f t="shared" si="9"/>
        <v>1650</v>
      </c>
      <c r="P20" s="72">
        <f t="shared" si="10"/>
        <v>1650</v>
      </c>
      <c r="Q20" s="72">
        <f t="shared" si="11"/>
        <v>1650</v>
      </c>
    </row>
    <row r="21" ht="45">
      <c r="A21" s="57">
        <v>16</v>
      </c>
      <c r="B21" s="73" t="s">
        <v>70</v>
      </c>
      <c r="C21" s="66" t="s">
        <v>21</v>
      </c>
      <c r="D21" s="67">
        <v>1</v>
      </c>
      <c r="E21" s="74">
        <v>2500</v>
      </c>
      <c r="F21" s="74">
        <v>3000</v>
      </c>
      <c r="G21" s="69">
        <v>2750</v>
      </c>
      <c r="H21" s="70"/>
      <c r="I21" s="70"/>
      <c r="J21" s="70"/>
      <c r="K21" s="70"/>
      <c r="L21" s="68">
        <f t="shared" si="6"/>
        <v>2750</v>
      </c>
      <c r="M21" s="71">
        <f t="shared" si="7"/>
        <v>250</v>
      </c>
      <c r="N21" s="71">
        <f t="shared" si="8"/>
        <v>9.0909090909090917</v>
      </c>
      <c r="O21" s="72">
        <f t="shared" si="9"/>
        <v>2750</v>
      </c>
      <c r="P21" s="72">
        <f t="shared" si="10"/>
        <v>2750</v>
      </c>
      <c r="Q21" s="72">
        <f t="shared" si="11"/>
        <v>2750</v>
      </c>
    </row>
    <row r="22" ht="45">
      <c r="A22" s="57">
        <v>17</v>
      </c>
      <c r="B22" s="73" t="s">
        <v>71</v>
      </c>
      <c r="C22" s="66" t="s">
        <v>21</v>
      </c>
      <c r="D22" s="67">
        <v>1</v>
      </c>
      <c r="E22" s="74">
        <v>2900</v>
      </c>
      <c r="F22" s="74">
        <v>3480</v>
      </c>
      <c r="G22" s="69">
        <v>3190</v>
      </c>
      <c r="H22" s="70"/>
      <c r="I22" s="70"/>
      <c r="J22" s="70"/>
      <c r="K22" s="70"/>
      <c r="L22" s="68">
        <f t="shared" si="6"/>
        <v>3190</v>
      </c>
      <c r="M22" s="71">
        <f t="shared" si="7"/>
        <v>290</v>
      </c>
      <c r="N22" s="71">
        <f t="shared" si="8"/>
        <v>9.0909090909090917</v>
      </c>
      <c r="O22" s="72">
        <f t="shared" si="9"/>
        <v>3190</v>
      </c>
      <c r="P22" s="72">
        <f t="shared" si="10"/>
        <v>3190</v>
      </c>
      <c r="Q22" s="72">
        <f t="shared" si="11"/>
        <v>3190</v>
      </c>
    </row>
    <row r="23" ht="45">
      <c r="A23" s="57">
        <v>18</v>
      </c>
      <c r="B23" s="73" t="s">
        <v>72</v>
      </c>
      <c r="C23" s="66" t="s">
        <v>21</v>
      </c>
      <c r="D23" s="67">
        <v>1</v>
      </c>
      <c r="E23" s="74">
        <v>1200</v>
      </c>
      <c r="F23" s="74">
        <v>1440</v>
      </c>
      <c r="G23" s="69">
        <v>1320</v>
      </c>
      <c r="H23" s="70"/>
      <c r="I23" s="70"/>
      <c r="J23" s="70"/>
      <c r="K23" s="70"/>
      <c r="L23" s="68">
        <f t="shared" si="6"/>
        <v>1320</v>
      </c>
      <c r="M23" s="71">
        <f t="shared" si="7"/>
        <v>120</v>
      </c>
      <c r="N23" s="71">
        <f t="shared" si="8"/>
        <v>9.0909090909090917</v>
      </c>
      <c r="O23" s="72">
        <f t="shared" si="9"/>
        <v>1320</v>
      </c>
      <c r="P23" s="72">
        <f t="shared" si="10"/>
        <v>1320</v>
      </c>
      <c r="Q23" s="72">
        <f t="shared" si="11"/>
        <v>1320</v>
      </c>
    </row>
    <row r="24" ht="75">
      <c r="A24" s="57">
        <v>19</v>
      </c>
      <c r="B24" s="73" t="s">
        <v>73</v>
      </c>
      <c r="C24" s="66" t="s">
        <v>21</v>
      </c>
      <c r="D24" s="67">
        <v>1</v>
      </c>
      <c r="E24" s="74">
        <v>1200</v>
      </c>
      <c r="F24" s="74">
        <v>1440</v>
      </c>
      <c r="G24" s="69">
        <v>1320</v>
      </c>
      <c r="H24" s="70"/>
      <c r="I24" s="70"/>
      <c r="J24" s="70"/>
      <c r="K24" s="70"/>
      <c r="L24" s="68">
        <f t="shared" ref="L24:L38" si="12">AVERAGE(E24:G24)</f>
        <v>1320</v>
      </c>
      <c r="M24" s="71">
        <f t="shared" si="7"/>
        <v>120</v>
      </c>
      <c r="N24" s="71">
        <f t="shared" si="8"/>
        <v>9.0909090909090917</v>
      </c>
      <c r="O24" s="72">
        <f t="shared" si="9"/>
        <v>1320</v>
      </c>
      <c r="P24" s="72">
        <f t="shared" si="10"/>
        <v>1320</v>
      </c>
      <c r="Q24" s="72">
        <f t="shared" si="11"/>
        <v>1320</v>
      </c>
    </row>
    <row r="25" ht="75">
      <c r="A25" s="57">
        <v>20</v>
      </c>
      <c r="B25" s="73" t="s">
        <v>74</v>
      </c>
      <c r="C25" s="66" t="s">
        <v>21</v>
      </c>
      <c r="D25" s="67">
        <v>1</v>
      </c>
      <c r="E25" s="74">
        <v>1600</v>
      </c>
      <c r="F25" s="74">
        <v>1920</v>
      </c>
      <c r="G25" s="69">
        <v>1760</v>
      </c>
      <c r="H25" s="70"/>
      <c r="I25" s="70"/>
      <c r="J25" s="70"/>
      <c r="K25" s="70"/>
      <c r="L25" s="68">
        <f t="shared" si="12"/>
        <v>1760</v>
      </c>
      <c r="M25" s="71">
        <f t="shared" si="7"/>
        <v>160</v>
      </c>
      <c r="N25" s="71">
        <f t="shared" si="8"/>
        <v>9.0909090909090917</v>
      </c>
      <c r="O25" s="72">
        <f t="shared" si="9"/>
        <v>1760</v>
      </c>
      <c r="P25" s="72">
        <f t="shared" si="10"/>
        <v>1760</v>
      </c>
      <c r="Q25" s="72">
        <f t="shared" si="11"/>
        <v>1760</v>
      </c>
    </row>
    <row r="26" ht="75">
      <c r="A26" s="57">
        <v>21</v>
      </c>
      <c r="B26" s="73" t="s">
        <v>75</v>
      </c>
      <c r="C26" s="66" t="s">
        <v>21</v>
      </c>
      <c r="D26" s="67">
        <v>1</v>
      </c>
      <c r="E26" s="74">
        <v>2000</v>
      </c>
      <c r="F26" s="74">
        <v>2400</v>
      </c>
      <c r="G26" s="69">
        <v>2200</v>
      </c>
      <c r="H26" s="68"/>
      <c r="I26" s="68"/>
      <c r="J26" s="68"/>
      <c r="K26" s="68"/>
      <c r="L26" s="68">
        <f t="shared" si="12"/>
        <v>2200</v>
      </c>
      <c r="M26" s="71">
        <f t="shared" si="7"/>
        <v>200</v>
      </c>
      <c r="N26" s="71">
        <f t="shared" si="8"/>
        <v>9.0909090909090917</v>
      </c>
      <c r="O26" s="72">
        <f t="shared" si="9"/>
        <v>2200</v>
      </c>
      <c r="P26" s="72">
        <f t="shared" si="10"/>
        <v>2200</v>
      </c>
      <c r="Q26" s="72">
        <f t="shared" si="11"/>
        <v>2200</v>
      </c>
    </row>
    <row r="27" ht="45">
      <c r="A27" s="57">
        <v>22</v>
      </c>
      <c r="B27" s="73" t="s">
        <v>76</v>
      </c>
      <c r="C27" s="66" t="s">
        <v>21</v>
      </c>
      <c r="D27" s="67">
        <v>1</v>
      </c>
      <c r="E27" s="74">
        <v>1500</v>
      </c>
      <c r="F27" s="74">
        <v>1800</v>
      </c>
      <c r="G27" s="69">
        <v>1650</v>
      </c>
      <c r="H27" s="68"/>
      <c r="I27" s="68"/>
      <c r="J27" s="68"/>
      <c r="K27" s="68"/>
      <c r="L27" s="68">
        <f t="shared" si="12"/>
        <v>1650</v>
      </c>
      <c r="M27" s="71">
        <f t="shared" si="7"/>
        <v>150</v>
      </c>
      <c r="N27" s="71">
        <f t="shared" si="8"/>
        <v>9.0909090909090917</v>
      </c>
      <c r="O27" s="72">
        <f t="shared" si="9"/>
        <v>1650</v>
      </c>
      <c r="P27" s="72">
        <f t="shared" si="10"/>
        <v>1650</v>
      </c>
      <c r="Q27" s="72">
        <f t="shared" si="11"/>
        <v>1650</v>
      </c>
    </row>
    <row r="28" ht="75">
      <c r="A28" s="57">
        <v>23</v>
      </c>
      <c r="B28" s="73" t="s">
        <v>77</v>
      </c>
      <c r="C28" s="66" t="s">
        <v>21</v>
      </c>
      <c r="D28" s="76">
        <v>1</v>
      </c>
      <c r="E28" s="41">
        <v>1500</v>
      </c>
      <c r="F28" s="41">
        <v>1800</v>
      </c>
      <c r="G28" s="42">
        <v>1650</v>
      </c>
      <c r="H28" s="77"/>
      <c r="I28" s="77"/>
      <c r="J28" s="77"/>
      <c r="K28" s="77"/>
      <c r="L28" s="41">
        <f t="shared" si="12"/>
        <v>1650</v>
      </c>
      <c r="M28" s="71">
        <f t="shared" si="7"/>
        <v>150</v>
      </c>
      <c r="N28" s="43">
        <f t="shared" si="8"/>
        <v>9.0909090909090917</v>
      </c>
      <c r="O28" s="44">
        <f t="shared" si="9"/>
        <v>1650</v>
      </c>
      <c r="P28" s="44">
        <f t="shared" si="10"/>
        <v>1650</v>
      </c>
      <c r="Q28" s="44">
        <f t="shared" si="11"/>
        <v>1650</v>
      </c>
    </row>
    <row r="29" ht="75">
      <c r="A29" s="57">
        <v>24</v>
      </c>
      <c r="B29" s="73" t="s">
        <v>78</v>
      </c>
      <c r="C29" s="66" t="s">
        <v>21</v>
      </c>
      <c r="D29" s="76">
        <v>1</v>
      </c>
      <c r="E29" s="41">
        <v>2000</v>
      </c>
      <c r="F29" s="41">
        <v>2400</v>
      </c>
      <c r="G29" s="42">
        <v>2200</v>
      </c>
      <c r="H29" s="77"/>
      <c r="I29" s="77"/>
      <c r="J29" s="77"/>
      <c r="K29" s="77"/>
      <c r="L29" s="41">
        <f t="shared" si="12"/>
        <v>2200</v>
      </c>
      <c r="M29" s="71">
        <f t="shared" si="7"/>
        <v>200</v>
      </c>
      <c r="N29" s="43">
        <f t="shared" si="8"/>
        <v>9.0909090909090917</v>
      </c>
      <c r="O29" s="44">
        <f t="shared" si="9"/>
        <v>2200</v>
      </c>
      <c r="P29" s="44">
        <f t="shared" si="10"/>
        <v>2200</v>
      </c>
      <c r="Q29" s="44">
        <f t="shared" si="11"/>
        <v>2200</v>
      </c>
    </row>
    <row r="30" ht="75">
      <c r="A30" s="57">
        <v>25</v>
      </c>
      <c r="B30" s="73" t="s">
        <v>79</v>
      </c>
      <c r="C30" s="66" t="s">
        <v>21</v>
      </c>
      <c r="D30" s="76">
        <v>1</v>
      </c>
      <c r="E30" s="41">
        <v>2500</v>
      </c>
      <c r="F30" s="41">
        <v>3000</v>
      </c>
      <c r="G30" s="42">
        <v>2750</v>
      </c>
      <c r="H30" s="77"/>
      <c r="I30" s="77"/>
      <c r="J30" s="77"/>
      <c r="K30" s="77"/>
      <c r="L30" s="41">
        <f t="shared" si="12"/>
        <v>2750</v>
      </c>
      <c r="M30" s="71">
        <f t="shared" si="7"/>
        <v>250</v>
      </c>
      <c r="N30" s="43">
        <f t="shared" si="8"/>
        <v>9.0909090909090917</v>
      </c>
      <c r="O30" s="44">
        <f t="shared" si="9"/>
        <v>2750</v>
      </c>
      <c r="P30" s="44">
        <f t="shared" si="10"/>
        <v>2750</v>
      </c>
      <c r="Q30" s="44">
        <f t="shared" si="11"/>
        <v>2750</v>
      </c>
    </row>
    <row r="31" ht="75">
      <c r="A31" s="57">
        <v>26</v>
      </c>
      <c r="B31" s="73" t="s">
        <v>80</v>
      </c>
      <c r="C31" s="66" t="s">
        <v>21</v>
      </c>
      <c r="D31" s="76">
        <v>1</v>
      </c>
      <c r="E31" s="41">
        <v>1600</v>
      </c>
      <c r="F31" s="41">
        <v>1920</v>
      </c>
      <c r="G31" s="42">
        <v>1760</v>
      </c>
      <c r="H31" s="77"/>
      <c r="I31" s="77"/>
      <c r="J31" s="77"/>
      <c r="K31" s="77"/>
      <c r="L31" s="41">
        <f t="shared" si="12"/>
        <v>1760</v>
      </c>
      <c r="M31" s="71">
        <f t="shared" si="7"/>
        <v>160</v>
      </c>
      <c r="N31" s="43">
        <f t="shared" si="8"/>
        <v>9.0909090909090917</v>
      </c>
      <c r="O31" s="44">
        <f t="shared" si="9"/>
        <v>1760</v>
      </c>
      <c r="P31" s="44">
        <f t="shared" si="10"/>
        <v>1760</v>
      </c>
      <c r="Q31" s="44">
        <f t="shared" si="11"/>
        <v>1760</v>
      </c>
    </row>
    <row r="32" ht="60">
      <c r="A32" s="57">
        <v>27</v>
      </c>
      <c r="B32" s="73" t="s">
        <v>81</v>
      </c>
      <c r="C32" s="66" t="s">
        <v>21</v>
      </c>
      <c r="D32" s="76">
        <v>1</v>
      </c>
      <c r="E32" s="41">
        <v>680</v>
      </c>
      <c r="F32" s="41">
        <v>816</v>
      </c>
      <c r="G32" s="42">
        <v>748</v>
      </c>
      <c r="H32" s="77"/>
      <c r="I32" s="77"/>
      <c r="J32" s="77"/>
      <c r="K32" s="77"/>
      <c r="L32" s="41">
        <f t="shared" si="12"/>
        <v>748</v>
      </c>
      <c r="M32" s="71">
        <f t="shared" si="7"/>
        <v>68</v>
      </c>
      <c r="N32" s="43">
        <f t="shared" si="8"/>
        <v>9.0909090909090917</v>
      </c>
      <c r="O32" s="44">
        <f t="shared" si="9"/>
        <v>748</v>
      </c>
      <c r="P32" s="44">
        <f t="shared" si="10"/>
        <v>748</v>
      </c>
      <c r="Q32" s="44">
        <f t="shared" si="11"/>
        <v>748</v>
      </c>
    </row>
    <row r="33" ht="30">
      <c r="A33" s="57">
        <v>28</v>
      </c>
      <c r="B33" s="73" t="s">
        <v>82</v>
      </c>
      <c r="C33" s="66" t="s">
        <v>21</v>
      </c>
      <c r="D33" s="76">
        <v>1</v>
      </c>
      <c r="E33" s="41">
        <v>360</v>
      </c>
      <c r="F33" s="41">
        <v>432</v>
      </c>
      <c r="G33" s="42">
        <v>396</v>
      </c>
      <c r="H33" s="77"/>
      <c r="I33" s="77"/>
      <c r="J33" s="77"/>
      <c r="K33" s="77"/>
      <c r="L33" s="41">
        <f t="shared" si="12"/>
        <v>396</v>
      </c>
      <c r="M33" s="71">
        <f t="shared" si="7"/>
        <v>36</v>
      </c>
      <c r="N33" s="43">
        <f t="shared" si="8"/>
        <v>9.0909090909090917</v>
      </c>
      <c r="O33" s="44">
        <f t="shared" si="9"/>
        <v>396</v>
      </c>
      <c r="P33" s="44">
        <f t="shared" si="10"/>
        <v>396</v>
      </c>
      <c r="Q33" s="44">
        <f t="shared" si="11"/>
        <v>396</v>
      </c>
    </row>
    <row r="34" ht="30">
      <c r="A34" s="57">
        <v>29</v>
      </c>
      <c r="B34" s="73" t="s">
        <v>83</v>
      </c>
      <c r="C34" s="66" t="s">
        <v>21</v>
      </c>
      <c r="D34" s="76">
        <v>1</v>
      </c>
      <c r="E34" s="41">
        <v>650</v>
      </c>
      <c r="F34" s="41">
        <v>780</v>
      </c>
      <c r="G34" s="42">
        <v>715</v>
      </c>
      <c r="H34" s="77"/>
      <c r="I34" s="77"/>
      <c r="J34" s="77"/>
      <c r="K34" s="77"/>
      <c r="L34" s="41">
        <f t="shared" si="12"/>
        <v>715</v>
      </c>
      <c r="M34" s="71">
        <f t="shared" si="7"/>
        <v>65</v>
      </c>
      <c r="N34" s="43">
        <f t="shared" si="8"/>
        <v>9.0909090909090917</v>
      </c>
      <c r="O34" s="44">
        <f t="shared" si="9"/>
        <v>715</v>
      </c>
      <c r="P34" s="44">
        <f t="shared" si="10"/>
        <v>715</v>
      </c>
      <c r="Q34" s="44">
        <f t="shared" si="11"/>
        <v>715</v>
      </c>
    </row>
    <row r="35" ht="60">
      <c r="A35" s="57">
        <v>30</v>
      </c>
      <c r="B35" s="73" t="s">
        <v>84</v>
      </c>
      <c r="C35" s="66" t="s">
        <v>21</v>
      </c>
      <c r="D35" s="76">
        <v>1</v>
      </c>
      <c r="E35" s="41">
        <v>650</v>
      </c>
      <c r="F35" s="41">
        <v>780</v>
      </c>
      <c r="G35" s="42">
        <v>715</v>
      </c>
      <c r="H35" s="77"/>
      <c r="I35" s="77"/>
      <c r="J35" s="77"/>
      <c r="K35" s="77"/>
      <c r="L35" s="41">
        <f t="shared" si="12"/>
        <v>715</v>
      </c>
      <c r="M35" s="71">
        <f t="shared" si="7"/>
        <v>65</v>
      </c>
      <c r="N35" s="43">
        <f t="shared" si="8"/>
        <v>9.0909090909090917</v>
      </c>
      <c r="O35" s="44">
        <f t="shared" si="9"/>
        <v>715</v>
      </c>
      <c r="P35" s="44">
        <f t="shared" si="10"/>
        <v>715</v>
      </c>
      <c r="Q35" s="44">
        <f t="shared" si="11"/>
        <v>715</v>
      </c>
    </row>
    <row r="36" ht="60" customHeight="1">
      <c r="A36" s="57">
        <v>31</v>
      </c>
      <c r="B36" s="73" t="s">
        <v>85</v>
      </c>
      <c r="C36" s="66" t="s">
        <v>21</v>
      </c>
      <c r="D36" s="76">
        <v>1</v>
      </c>
      <c r="E36" s="41">
        <v>1200</v>
      </c>
      <c r="F36" s="41">
        <v>1440</v>
      </c>
      <c r="G36" s="42">
        <v>1320</v>
      </c>
      <c r="H36" s="77"/>
      <c r="I36" s="77"/>
      <c r="J36" s="77"/>
      <c r="K36" s="77"/>
      <c r="L36" s="41">
        <f t="shared" si="12"/>
        <v>1320</v>
      </c>
      <c r="M36" s="71">
        <f t="shared" si="7"/>
        <v>120</v>
      </c>
      <c r="N36" s="43">
        <f t="shared" si="8"/>
        <v>9.0909090909090917</v>
      </c>
      <c r="O36" s="44">
        <f t="shared" si="9"/>
        <v>1320</v>
      </c>
      <c r="P36" s="44">
        <f t="shared" si="10"/>
        <v>1320</v>
      </c>
      <c r="Q36" s="44">
        <f t="shared" si="11"/>
        <v>1320</v>
      </c>
    </row>
    <row r="37" ht="60" customHeight="1">
      <c r="A37" s="57">
        <v>32</v>
      </c>
      <c r="B37" s="73" t="s">
        <v>86</v>
      </c>
      <c r="C37" s="66" t="s">
        <v>21</v>
      </c>
      <c r="D37" s="76">
        <v>1</v>
      </c>
      <c r="E37" s="41">
        <v>1500</v>
      </c>
      <c r="F37" s="41">
        <v>1800</v>
      </c>
      <c r="G37" s="42">
        <v>1650</v>
      </c>
      <c r="H37" s="77"/>
      <c r="I37" s="77"/>
      <c r="J37" s="77"/>
      <c r="K37" s="77"/>
      <c r="L37" s="41">
        <f t="shared" si="12"/>
        <v>1650</v>
      </c>
      <c r="M37" s="71">
        <f t="shared" si="7"/>
        <v>150</v>
      </c>
      <c r="N37" s="43">
        <f t="shared" si="8"/>
        <v>9.0909090909090917</v>
      </c>
      <c r="O37" s="44">
        <f t="shared" si="9"/>
        <v>1650</v>
      </c>
      <c r="P37" s="44">
        <f t="shared" si="10"/>
        <v>1650</v>
      </c>
      <c r="Q37" s="44">
        <f t="shared" si="11"/>
        <v>1650</v>
      </c>
    </row>
    <row r="38" ht="60" customHeight="1">
      <c r="A38" s="57">
        <v>33</v>
      </c>
      <c r="B38" s="73" t="s">
        <v>87</v>
      </c>
      <c r="C38" s="66" t="s">
        <v>21</v>
      </c>
      <c r="D38" s="76">
        <v>1</v>
      </c>
      <c r="E38" s="41">
        <v>2000</v>
      </c>
      <c r="F38" s="41">
        <v>2400</v>
      </c>
      <c r="G38" s="42">
        <v>2200</v>
      </c>
      <c r="H38" s="77"/>
      <c r="I38" s="77"/>
      <c r="J38" s="77"/>
      <c r="K38" s="77"/>
      <c r="L38" s="41">
        <f t="shared" si="12"/>
        <v>2200</v>
      </c>
      <c r="M38" s="71">
        <f t="shared" si="7"/>
        <v>200</v>
      </c>
      <c r="N38" s="43">
        <f t="shared" si="8"/>
        <v>9.0909090909090917</v>
      </c>
      <c r="O38" s="44">
        <f t="shared" si="9"/>
        <v>2200</v>
      </c>
      <c r="P38" s="44">
        <f t="shared" si="10"/>
        <v>2200</v>
      </c>
      <c r="Q38" s="44">
        <f t="shared" si="11"/>
        <v>2200</v>
      </c>
    </row>
    <row r="39" ht="15">
      <c r="A39" s="78"/>
      <c r="B39" s="79"/>
      <c r="C39" s="80"/>
      <c r="D39" s="40"/>
      <c r="E39" s="41"/>
      <c r="F39" s="41"/>
      <c r="G39" s="42"/>
      <c r="H39" s="41"/>
      <c r="I39" s="41"/>
      <c r="J39" s="41"/>
      <c r="K39" s="41"/>
      <c r="L39" s="41"/>
      <c r="M39" s="43"/>
      <c r="N39" s="43"/>
      <c r="O39" s="44"/>
      <c r="P39" s="44"/>
      <c r="Q39" s="48">
        <f>SUM(Q6:Q38)</f>
        <v>57464</v>
      </c>
    </row>
  </sheetData>
  <mergeCells count="11">
    <mergeCell ref="A1:Q1"/>
    <mergeCell ref="A2:Q2"/>
    <mergeCell ref="A3:A4"/>
    <mergeCell ref="B3:B4"/>
    <mergeCell ref="C3:C4"/>
    <mergeCell ref="D3:D4"/>
    <mergeCell ref="E3:G3"/>
    <mergeCell ref="H3:J3"/>
    <mergeCell ref="K3:K4"/>
    <mergeCell ref="L3:N3"/>
    <mergeCell ref="O3:Q3"/>
  </mergeCells>
  <printOptions headings="0" gridLines="0"/>
  <pageMargins left="0" right="0" top="0" bottom="0" header="0.31496062992125984" footer="0.31496062992125984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Львова Елена Григорьевна</cp:lastModifiedBy>
  <cp:revision>1</cp:revision>
  <dcterms:created xsi:type="dcterms:W3CDTF">2014-01-15T18:15:09Z</dcterms:created>
  <dcterms:modified xsi:type="dcterms:W3CDTF">2026-08-03T09:04:35Z</dcterms:modified>
</cp:coreProperties>
</file>