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9320" windowHeight="10110"/>
  </bookViews>
  <sheets>
    <sheet name="3 кв." sheetId="4" r:id="rId1"/>
  </sheets>
  <definedNames>
    <definedName name="_xlnm.Print_Area" localSheetId="0">'3 кв.'!$A$1:$M$15</definedName>
  </definedNames>
  <calcPr calcId="144525" iterateDelta="1E-4"/>
</workbook>
</file>

<file path=xl/calcChain.xml><?xml version="1.0" encoding="utf-8"?>
<calcChain xmlns="http://schemas.openxmlformats.org/spreadsheetml/2006/main">
  <c r="P12" i="4" l="1"/>
  <c r="O12" i="4"/>
  <c r="N12" i="4"/>
  <c r="I12" i="4"/>
  <c r="H12" i="4"/>
  <c r="K12" i="4" s="1"/>
  <c r="P13" i="4" l="1"/>
  <c r="O13" i="4"/>
  <c r="N13" i="4"/>
  <c r="K13" i="4"/>
  <c r="E14" i="4" s="1"/>
  <c r="J12" i="4"/>
  <c r="N15" i="4" l="1"/>
</calcChain>
</file>

<file path=xl/sharedStrings.xml><?xml version="1.0" encoding="utf-8"?>
<sst xmlns="http://schemas.openxmlformats.org/spreadsheetml/2006/main" count="27" uniqueCount="27">
  <si>
    <t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</si>
  <si>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рублей</t>
  </si>
  <si>
    <t xml:space="preserve">В результате проведенного расчета Н(М)ЦК составила: </t>
  </si>
  <si>
    <t>итого</t>
  </si>
  <si>
    <t>Коэффициент вариации цен V (%)                    (не должен превышать 33%)</t>
  </si>
  <si>
    <t>Среднее квадратичное отклонение</t>
  </si>
  <si>
    <t>Оценка однородности совокупности значений выявленных цен, используемых в расчете Н(М)ЦК</t>
  </si>
  <si>
    <t>Коммерческие предложения (руб./ед.изм.)</t>
  </si>
  <si>
    <t>Кол-во</t>
  </si>
  <si>
    <t>Ед. изм.</t>
  </si>
  <si>
    <t>сопоставимых рыночных цен (анализ рынка) в соответствии с частью 6 статьи 22 Федерального закона №44-ФЗ- приоритетный</t>
  </si>
  <si>
    <t>Часть  V. Обоснование начальной (максимальной) цены контракта</t>
  </si>
  <si>
    <t>№ п/п</t>
  </si>
  <si>
    <t>Основные характеристики объекта закупки:</t>
  </si>
  <si>
    <t>Используемый метод определения НМЦК с обоснованием:</t>
  </si>
  <si>
    <t>Наименование</t>
  </si>
  <si>
    <t>Средняя арифметическая цена за единицу     &lt;ц&gt;</t>
  </si>
  <si>
    <t>Расчет Н(М)ЦК        по формуле                             v - количество (объем) закупаемого товара (работы, услуги);
     ц - мин. цена за единицу               Н(М)ЦК = v*ц</t>
  </si>
  <si>
    <t>,</t>
  </si>
  <si>
    <t>по определению исполнителя на оказание</t>
  </si>
  <si>
    <t>услуг по проведению предрейсовых и послерейсовых медицинских осмотров водителей</t>
  </si>
  <si>
    <t>оказание услуг по проведению предрейсовых и послерейсовых медицинских осмотров водителей</t>
  </si>
  <si>
    <t>Оказание услуг по проведению предрейсовых и послерейсовых медицинских осмотров водителей</t>
  </si>
  <si>
    <t>усл.ед</t>
  </si>
  <si>
    <t>Участник №1   (Вх. № 01-05-1320 от 15.06.2026г.)</t>
  </si>
  <si>
    <t>Участник № 2 (Вх. № 01-05-1321 от 15.06.2026г.)</t>
  </si>
  <si>
    <t>Участник № 3 (Вх. № 01-05-1322 от 15.06.2026г.)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</si>
</sst>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7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0" xfId="3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6" fillId="2" borderId="0" xfId="0" applyFont="1" applyFill="1"/>
    <xf numFmtId="0" fontId="6" fillId="2" borderId="2" xfId="3" applyFont="1" applyFill="1" applyBorder="1" applyAlignment="1">
      <alignment horizontal="center" wrapText="1"/>
    </xf>
    <xf numFmtId="0" fontId="4" fillId="2" borderId="0" xfId="0" applyFont="1" applyFill="1" applyBorder="1"/>
    <xf numFmtId="0" fontId="7" fillId="2" borderId="0" xfId="0" applyFont="1" applyFill="1"/>
    <xf numFmtId="0" fontId="2" fillId="2" borderId="0" xfId="0" applyFont="1" applyFill="1" applyAlignment="1">
      <alignment horizontal="center" vertical="center" textRotation="90"/>
    </xf>
    <xf numFmtId="0" fontId="2" fillId="2" borderId="0" xfId="0" applyNumberFormat="1" applyFont="1" applyFill="1"/>
    <xf numFmtId="43" fontId="2" fillId="2" borderId="0" xfId="0" applyNumberFormat="1" applyFont="1" applyFill="1"/>
    <xf numFmtId="43" fontId="4" fillId="2" borderId="0" xfId="0" applyNumberFormat="1" applyFont="1" applyFill="1"/>
    <xf numFmtId="0" fontId="11" fillId="2" borderId="2" xfId="3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10" fontId="14" fillId="3" borderId="2" xfId="2" applyNumberFormat="1" applyFont="1" applyFill="1" applyBorder="1" applyAlignment="1" applyProtection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top" wrapText="1"/>
    </xf>
    <xf numFmtId="0" fontId="2" fillId="0" borderId="2" xfId="3" applyFont="1" applyFill="1" applyBorder="1" applyAlignment="1">
      <alignment horizontal="center" vertical="center" wrapText="1"/>
    </xf>
    <xf numFmtId="164" fontId="13" fillId="0" borderId="2" xfId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0" fontId="8" fillId="0" borderId="2" xfId="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2" fontId="18" fillId="0" borderId="2" xfId="0" applyNumberFormat="1" applyFont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2" fillId="0" borderId="2" xfId="1" applyFont="1" applyFill="1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vertical="center"/>
    </xf>
    <xf numFmtId="0" fontId="15" fillId="4" borderId="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5"/>
    <cellStyle name="Обычный 2 2" xfId="3"/>
    <cellStyle name="Обычный 3" xfId="4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1019175</xdr:rowOff>
    </xdr:from>
    <xdr:to>
      <xdr:col>8</xdr:col>
      <xdr:colOff>752475</xdr:colOff>
      <xdr:row>9</xdr:row>
      <xdr:rowOff>1485900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667125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9</xdr:row>
      <xdr:rowOff>1200150</xdr:rowOff>
    </xdr:from>
    <xdr:to>
      <xdr:col>9</xdr:col>
      <xdr:colOff>828675</xdr:colOff>
      <xdr:row>9</xdr:row>
      <xdr:rowOff>1571625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848100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1"/>
  <sheetViews>
    <sheetView tabSelected="1" view="pageBreakPreview" zoomScale="86" zoomScaleSheetLayoutView="86" workbookViewId="0">
      <selection activeCell="G13" sqref="G13"/>
    </sheetView>
  </sheetViews>
  <sheetFormatPr defaultColWidth="9.140625" defaultRowHeight="12" x14ac:dyDescent="0.2"/>
  <cols>
    <col min="1" max="1" width="3.85546875" style="1" customWidth="1"/>
    <col min="2" max="2" width="35.85546875" style="1" customWidth="1"/>
    <col min="3" max="3" width="10.140625" style="1" customWidth="1"/>
    <col min="4" max="4" width="13.7109375" style="1" bestFit="1" customWidth="1"/>
    <col min="5" max="7" width="17.5703125" style="1" customWidth="1"/>
    <col min="8" max="8" width="13.42578125" style="1" customWidth="1"/>
    <col min="9" max="9" width="12" style="1" bestFit="1" customWidth="1"/>
    <col min="10" max="10" width="16.7109375" style="1" bestFit="1" customWidth="1"/>
    <col min="11" max="11" width="20.7109375" style="1" customWidth="1"/>
    <col min="12" max="12" width="0.85546875" style="1" hidden="1" customWidth="1"/>
    <col min="13" max="13" width="9.140625" style="1" hidden="1" customWidth="1"/>
    <col min="14" max="14" width="15.7109375" style="1" customWidth="1"/>
    <col min="15" max="15" width="17.140625" style="1" customWidth="1"/>
    <col min="16" max="16" width="14.140625" style="1" customWidth="1"/>
    <col min="17" max="16384" width="9.140625" style="1"/>
  </cols>
  <sheetData>
    <row r="1" spans="1:16" ht="15.75" x14ac:dyDescent="0.25">
      <c r="C1" s="12" t="s">
        <v>11</v>
      </c>
      <c r="D1" s="12"/>
      <c r="E1" s="12"/>
      <c r="F1" s="12"/>
      <c r="G1" s="12"/>
      <c r="H1" s="12"/>
      <c r="I1" s="12"/>
      <c r="J1" s="12"/>
      <c r="K1" s="12"/>
    </row>
    <row r="2" spans="1:16" ht="15.75" x14ac:dyDescent="0.25">
      <c r="C2" s="12"/>
      <c r="D2" s="12"/>
      <c r="E2" s="12"/>
      <c r="F2" s="12"/>
      <c r="G2" s="12"/>
      <c r="H2" s="12"/>
      <c r="I2" s="12"/>
      <c r="J2" s="12"/>
      <c r="K2" s="12"/>
    </row>
    <row r="3" spans="1:16" ht="15.75" customHeight="1" x14ac:dyDescent="0.2">
      <c r="A3" s="42" t="s">
        <v>19</v>
      </c>
      <c r="B3" s="42"/>
      <c r="C3" s="42"/>
      <c r="D3" s="42"/>
      <c r="E3" s="43" t="s">
        <v>20</v>
      </c>
      <c r="F3" s="43"/>
      <c r="G3" s="43"/>
      <c r="H3" s="43"/>
      <c r="I3" s="43"/>
      <c r="J3" s="43"/>
      <c r="K3" s="43"/>
    </row>
    <row r="4" spans="1:16" ht="9" customHeight="1" x14ac:dyDescent="0.25">
      <c r="C4" s="12"/>
      <c r="D4" s="12"/>
      <c r="E4" s="12"/>
      <c r="F4" s="12"/>
      <c r="G4" s="12"/>
      <c r="H4" s="12"/>
      <c r="I4" s="12"/>
      <c r="J4" s="12"/>
      <c r="K4" s="12"/>
    </row>
    <row r="5" spans="1:16" ht="19.5" customHeight="1" x14ac:dyDescent="0.2">
      <c r="A5" s="44" t="s">
        <v>13</v>
      </c>
      <c r="B5" s="45"/>
      <c r="C5" s="45"/>
      <c r="D5" s="46"/>
      <c r="E5" s="50" t="s">
        <v>21</v>
      </c>
      <c r="F5" s="51"/>
      <c r="G5" s="51"/>
      <c r="H5" s="51"/>
      <c r="I5" s="51"/>
      <c r="J5" s="51"/>
      <c r="K5" s="52"/>
    </row>
    <row r="6" spans="1:16" ht="21.75" customHeight="1" x14ac:dyDescent="0.2">
      <c r="A6" s="47"/>
      <c r="B6" s="48"/>
      <c r="C6" s="48"/>
      <c r="D6" s="49"/>
      <c r="E6" s="53"/>
      <c r="F6" s="54"/>
      <c r="G6" s="54"/>
      <c r="H6" s="54"/>
      <c r="I6" s="54"/>
      <c r="J6" s="54"/>
      <c r="K6" s="55"/>
    </row>
    <row r="7" spans="1:16" ht="28.5" customHeight="1" x14ac:dyDescent="0.2">
      <c r="A7" s="36" t="s">
        <v>14</v>
      </c>
      <c r="B7" s="37"/>
      <c r="C7" s="37"/>
      <c r="D7" s="38"/>
      <c r="E7" s="39" t="s">
        <v>10</v>
      </c>
      <c r="F7" s="40"/>
      <c r="G7" s="40"/>
      <c r="H7" s="40"/>
      <c r="I7" s="40"/>
      <c r="J7" s="40"/>
      <c r="K7" s="41"/>
    </row>
    <row r="8" spans="1:16" ht="15.75" x14ac:dyDescent="0.25">
      <c r="A8" s="11"/>
      <c r="B8" s="60"/>
      <c r="C8" s="60"/>
      <c r="D8" s="60"/>
      <c r="E8" s="60"/>
      <c r="F8" s="60"/>
      <c r="G8" s="60"/>
      <c r="H8" s="60"/>
      <c r="I8" s="60"/>
      <c r="J8" s="60"/>
      <c r="K8" s="60"/>
      <c r="L8" s="2"/>
    </row>
    <row r="9" spans="1:16" ht="49.5" customHeight="1" x14ac:dyDescent="0.2">
      <c r="A9" s="61" t="s">
        <v>12</v>
      </c>
      <c r="B9" s="63" t="s">
        <v>15</v>
      </c>
      <c r="C9" s="63" t="s">
        <v>9</v>
      </c>
      <c r="D9" s="63" t="s">
        <v>8</v>
      </c>
      <c r="E9" s="63" t="s">
        <v>7</v>
      </c>
      <c r="F9" s="63"/>
      <c r="G9" s="63"/>
      <c r="H9" s="63" t="s">
        <v>6</v>
      </c>
      <c r="I9" s="63"/>
      <c r="J9" s="63"/>
      <c r="K9" s="64" t="s">
        <v>17</v>
      </c>
    </row>
    <row r="10" spans="1:16" ht="141.75" customHeight="1" x14ac:dyDescent="0.2">
      <c r="A10" s="62"/>
      <c r="B10" s="63"/>
      <c r="C10" s="63"/>
      <c r="D10" s="63"/>
      <c r="E10" s="27" t="s">
        <v>24</v>
      </c>
      <c r="F10" s="27" t="s">
        <v>25</v>
      </c>
      <c r="G10" s="27" t="s">
        <v>26</v>
      </c>
      <c r="H10" s="28" t="s">
        <v>16</v>
      </c>
      <c r="I10" s="29" t="s">
        <v>5</v>
      </c>
      <c r="J10" s="29" t="s">
        <v>4</v>
      </c>
      <c r="K10" s="64"/>
      <c r="N10" s="13"/>
      <c r="O10" s="13"/>
      <c r="P10" s="13"/>
    </row>
    <row r="11" spans="1:16" s="9" customFormat="1" ht="11.25" customHeight="1" x14ac:dyDescent="0.2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</row>
    <row r="12" spans="1:16" ht="69" customHeight="1" x14ac:dyDescent="0.2">
      <c r="A12" s="17">
        <v>1</v>
      </c>
      <c r="B12" s="32" t="s">
        <v>22</v>
      </c>
      <c r="C12" s="30" t="s">
        <v>23</v>
      </c>
      <c r="D12" s="31">
        <v>632</v>
      </c>
      <c r="E12" s="33">
        <v>39</v>
      </c>
      <c r="F12" s="33">
        <v>42</v>
      </c>
      <c r="G12" s="33">
        <v>45</v>
      </c>
      <c r="H12" s="18">
        <f>ROUND((AVERAGE(E12:G12)),2)</f>
        <v>42</v>
      </c>
      <c r="I12" s="18">
        <f t="shared" ref="I12" si="0">STDEV(E12:G12)</f>
        <v>3</v>
      </c>
      <c r="J12" s="19">
        <f t="shared" ref="J12" si="1">I12/H12</f>
        <v>7.1428571428571425E-2</v>
      </c>
      <c r="K12" s="20">
        <f t="shared" ref="K12" si="2">H12*D12</f>
        <v>26544</v>
      </c>
      <c r="M12" s="8"/>
      <c r="N12" s="34">
        <f>D12*E12</f>
        <v>24648</v>
      </c>
      <c r="O12" s="35">
        <f t="shared" ref="O12" si="3">D12*F12</f>
        <v>26544</v>
      </c>
      <c r="P12" s="35">
        <f t="shared" ref="P12" si="4">D12*G12</f>
        <v>28440</v>
      </c>
    </row>
    <row r="13" spans="1:16" ht="15.75" x14ac:dyDescent="0.2">
      <c r="A13" s="21"/>
      <c r="B13" s="7" t="s">
        <v>3</v>
      </c>
      <c r="C13" s="22"/>
      <c r="D13" s="6"/>
      <c r="E13" s="23"/>
      <c r="F13" s="24"/>
      <c r="G13" s="24"/>
      <c r="H13" s="25"/>
      <c r="I13" s="25"/>
      <c r="J13" s="26"/>
      <c r="K13" s="20">
        <f>SUM(K12:M12)</f>
        <v>26544</v>
      </c>
      <c r="N13" s="16">
        <f>SUM(N12:N12)</f>
        <v>24648</v>
      </c>
      <c r="O13" s="16">
        <f>SUM(O12:O12)</f>
        <v>26544</v>
      </c>
      <c r="P13" s="16">
        <f>SUM(P12:P12)</f>
        <v>28440</v>
      </c>
    </row>
    <row r="14" spans="1:16" ht="15.75" x14ac:dyDescent="0.2">
      <c r="A14" s="5" t="s">
        <v>2</v>
      </c>
      <c r="B14" s="4"/>
      <c r="C14" s="4"/>
      <c r="D14" s="4"/>
      <c r="E14" s="56">
        <f>K13</f>
        <v>26544</v>
      </c>
      <c r="F14" s="56"/>
      <c r="G14" s="4" t="s">
        <v>1</v>
      </c>
      <c r="H14" s="4"/>
      <c r="I14" s="4"/>
      <c r="J14" s="4"/>
      <c r="K14" s="4"/>
      <c r="N14" s="1" t="s">
        <v>18</v>
      </c>
    </row>
    <row r="15" spans="1:16" ht="70.5" customHeight="1" x14ac:dyDescent="0.2">
      <c r="A15" s="57" t="s">
        <v>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N15" s="15">
        <f>AVERAGE(N13:P13)</f>
        <v>26544</v>
      </c>
    </row>
    <row r="16" spans="1:16" x14ac:dyDescent="0.25">
      <c r="B16" s="3"/>
    </row>
    <row r="17" spans="1:10" x14ac:dyDescent="0.25">
      <c r="A17" s="58"/>
      <c r="B17" s="59"/>
      <c r="J17" s="14"/>
    </row>
    <row r="18" spans="1:10" x14ac:dyDescent="0.25">
      <c r="B18" s="3"/>
    </row>
    <row r="19" spans="1:10" x14ac:dyDescent="0.25">
      <c r="B19" s="3"/>
    </row>
    <row r="20" spans="1:10" x14ac:dyDescent="0.25">
      <c r="B20" s="3"/>
    </row>
    <row r="21" spans="1:10" x14ac:dyDescent="0.25">
      <c r="B21" s="2"/>
    </row>
  </sheetData>
  <mergeCells count="17">
    <mergeCell ref="E14:F14"/>
    <mergeCell ref="A15:K15"/>
    <mergeCell ref="A17:B17"/>
    <mergeCell ref="B8:K8"/>
    <mergeCell ref="A9:A10"/>
    <mergeCell ref="B9:B10"/>
    <mergeCell ref="C9:C10"/>
    <mergeCell ref="D9:D10"/>
    <mergeCell ref="E9:G9"/>
    <mergeCell ref="H9:J9"/>
    <mergeCell ref="K9:K10"/>
    <mergeCell ref="A7:D7"/>
    <mergeCell ref="E7:K7"/>
    <mergeCell ref="A3:D3"/>
    <mergeCell ref="E3:K3"/>
    <mergeCell ref="A5:D6"/>
    <mergeCell ref="E5:K6"/>
  </mergeCells>
  <pageMargins left="0.31496062992125984" right="0" top="0.15748031496062992" bottom="0.15748031496062992" header="0.31496062992125984" footer="0.31496062992125984"/>
  <pageSetup paperSize="9" scale="7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</vt:lpstr>
      <vt:lpstr>'3 кв.'!Область_печати</vt:lpstr>
    </vt:vector>
  </TitlesOfParts>
  <Company>МУП Городские дороги 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fedotov</dc:creator>
  <cp:lastModifiedBy>HPEO</cp:lastModifiedBy>
  <cp:lastPrinted>2026-06-15T07:28:11Z</cp:lastPrinted>
  <dcterms:created xsi:type="dcterms:W3CDTF">2014-10-01T10:30:53Z</dcterms:created>
  <dcterms:modified xsi:type="dcterms:W3CDTF">2026-06-15T07:28:13Z</dcterms:modified>
</cp:coreProperties>
</file>