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разное можно удалять\ИК-16\4. обучение пожарка 2\"/>
    </mc:Choice>
  </mc:AlternateContent>
  <bookViews>
    <workbookView xWindow="0" yWindow="0" windowWidth="20490" windowHeight="7650" tabRatio="606"/>
  </bookViews>
  <sheets>
    <sheet name="лист" sheetId="4" r:id="rId1"/>
    <sheet name="Лист1" sheetId="5" r:id="rId2"/>
  </sheets>
  <definedNames>
    <definedName name="_xlnm.Print_Area" localSheetId="0">лист!$A$1:$N$10</definedName>
  </definedNames>
  <calcPr calcId="162913" refMode="R1C1"/>
</workbook>
</file>

<file path=xl/calcChain.xml><?xml version="1.0" encoding="utf-8"?>
<calcChain xmlns="http://schemas.openxmlformats.org/spreadsheetml/2006/main">
  <c r="M5" i="4" l="1"/>
  <c r="K5" i="4" l="1"/>
  <c r="H5" i="4" l="1"/>
  <c r="I5" i="4" s="1"/>
  <c r="J5" i="4" s="1"/>
  <c r="L5" i="4" l="1"/>
  <c r="N5" i="4" s="1"/>
  <c r="N6" i="4" s="1"/>
</calcChain>
</file>

<file path=xl/sharedStrings.xml><?xml version="1.0" encoding="utf-8"?>
<sst xmlns="http://schemas.openxmlformats.org/spreadsheetml/2006/main" count="53" uniqueCount="41">
  <si>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</si>
  <si>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</si>
  <si>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</si>
  <si>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</si>
  <si>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</si>
  <si>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</si>
  <si>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</si>
  <si>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</si>
  <si>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</si>
  <si>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</si>
  <si>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ИТОГО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</si>
  <si>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</si>
  <si>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</si>
  <si>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 xml:space="preserve">Труба PPRS армированная СТЕКЛОВОЛОКНО SDR6 Ду-20*3,4 Ру-25 </t>
  </si>
  <si>
    <t>м</t>
  </si>
  <si>
    <t xml:space="preserve">Труба PPRS армированная СТЕКЛОВОЛОКНО  SDR6 Ду-25*4,2 Ру-25 </t>
  </si>
  <si>
    <t xml:space="preserve">Американка PPRS 20-1/2 (нар) </t>
  </si>
  <si>
    <t>шт</t>
  </si>
  <si>
    <t>Вентиль PPRS flv-20</t>
  </si>
  <si>
    <t xml:space="preserve">Угольник PPRS 20*90 </t>
  </si>
  <si>
    <t xml:space="preserve">Угольник PPRS 25х90гр </t>
  </si>
  <si>
    <t>Твойник PPRS 20х1/2шх20</t>
  </si>
  <si>
    <t>Тройник PPRS 25*20*25</t>
  </si>
  <si>
    <t>Обвод PPRS flv-20</t>
  </si>
  <si>
    <t xml:space="preserve">Кран шар. PPRS Ду-20 тип С </t>
  </si>
  <si>
    <t xml:space="preserve">Планка для смесителей PPRS 20*1/2r*20 </t>
  </si>
  <si>
    <t>Шланг для душа 1/2"х1/2"х150 см ИМП</t>
  </si>
  <si>
    <t>ЛД-10/3 лейка д/душа С-Юаимп</t>
  </si>
  <si>
    <t>Кронштейн д/душа PF пластик</t>
  </si>
  <si>
    <t xml:space="preserve">Приложение </t>
  </si>
  <si>
    <r>
      <rPr>
        <b/>
        <sz val="10"/>
        <color indexed="8"/>
        <rFont val="Times New Roman"/>
        <family val="1"/>
        <charset val="204"/>
      </rP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</si>
  <si>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</si>
  <si>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Наименьшая Цена за единицу изм. (руб.)</t>
  </si>
  <si>
    <t>НМЦК с учетом наименьшей цены за единицу (руб.)**</t>
  </si>
  <si>
    <t>Обоснование начальной (максимальной) цены контракта на 10.06.2026</t>
  </si>
  <si>
    <t>Подготовка водителей транспортных средств, оборудованных спецсигналами, категории "С"</t>
  </si>
  <si>
    <t>чел</t>
  </si>
  <si>
    <t>Источник финансирования: (Глава; Раздел(подраздел); Целевая статья; Вид расходов; КОСГУ): 32007054240690059244</t>
  </si>
  <si>
    <t xml:space="preserve">Коммерческое предложение №1  
вх. № 2345ж от 17.06.2026
</t>
  </si>
  <si>
    <t>Коммерческое предложение  № 2 вх. № 2345ж/2 от 17.06.2026</t>
  </si>
  <si>
    <t>Коммерческое предложение  №3 вх. № 2345ж/3 от 17.06.2026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</si>
</sst>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0.00"/>
    <numFmt numFmtId="165" formatCode="0.0000"/>
    <numFmt numFmtId="166" formatCode="#,##0.0000"/>
  </numFmts>
  <fonts count="10" x14ac:knownFonts="1">
    <font>
      <sz val="11"/>
      <color theme="1"/>
      <name val="Calibri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2" fontId="0" fillId="0" borderId="0" xfId="0" applyNumberFormat="1"/>
    <xf numFmtId="0" fontId="3" fillId="0" borderId="0" xfId="0" applyFont="1" applyFill="1"/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wrapText="1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/>
    <xf numFmtId="0" fontId="6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2" fontId="8" fillId="0" borderId="3" xfId="0" applyNumberFormat="1" applyFont="1" applyFill="1" applyBorder="1" applyAlignment="1">
      <alignment horizontal="center" wrapText="1"/>
    </xf>
    <xf numFmtId="164" fontId="7" fillId="0" borderId="3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/>
    </xf>
    <xf numFmtId="2" fontId="7" fillId="0" borderId="3" xfId="0" applyNumberFormat="1" applyFont="1" applyBorder="1" applyAlignment="1">
      <alignment horizontal="center" vertical="top" wrapText="1"/>
    </xf>
    <xf numFmtId="165" fontId="7" fillId="0" borderId="3" xfId="0" applyNumberFormat="1" applyFont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Fill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3" fillId="0" borderId="5" xfId="0" applyFont="1" applyFill="1" applyBorder="1" applyAlignment="1"/>
    <xf numFmtId="0" fontId="3" fillId="0" borderId="7" xfId="0" applyFont="1" applyFill="1" applyBorder="1" applyAlignment="1"/>
    <xf numFmtId="0" fontId="3" fillId="0" borderId="0" xfId="0" applyFont="1" applyAlignment="1">
      <alignment horizontal="left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wrapText="1"/>
    </xf>
    <xf numFmtId="0" fontId="3" fillId="0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77000" y="2552700"/>
          <a:ext cx="7810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3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62850" y="28384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77000" y="2552700"/>
          <a:ext cx="7810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3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62850" y="28384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8175" y="2552700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9</xdr:col>
      <xdr:colOff>0</xdr:colOff>
      <xdr:row>3</xdr:row>
      <xdr:rowOff>1362075</xdr:rowOff>
    </xdr:to>
    <xdr:pic>
      <xdr:nvPicPr>
        <xdr:cNvPr id="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77100" y="2524125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30956</xdr:colOff>
      <xdr:row>3</xdr:row>
      <xdr:rowOff>1993106</xdr:rowOff>
    </xdr:from>
    <xdr:to>
      <xdr:col>11</xdr:col>
      <xdr:colOff>11906</xdr:colOff>
      <xdr:row>3</xdr:row>
      <xdr:rowOff>2355056</xdr:rowOff>
    </xdr:to>
    <xdr:pic>
      <xdr:nvPicPr>
        <xdr:cNvPr id="3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4487" y="3600450"/>
          <a:ext cx="14573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8175" y="2552700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278885</xdr:colOff>
      <xdr:row>3</xdr:row>
      <xdr:rowOff>1668277</xdr:rowOff>
    </xdr:from>
    <xdr:to>
      <xdr:col>10</xdr:col>
      <xdr:colOff>431285</xdr:colOff>
      <xdr:row>3</xdr:row>
      <xdr:rowOff>1896877</xdr:rowOff>
    </xdr:to>
    <xdr:pic>
      <xdr:nvPicPr>
        <xdr:cNvPr id="4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82416" y="3275621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view="pageBreakPreview" zoomScale="80" zoomScaleNormal="80" zoomScaleSheetLayoutView="80" workbookViewId="0">
      <selection activeCell="H5" sqref="H5"/>
    </sheetView>
  </sheetViews>
  <sheetFormatPr defaultColWidth="9.140625" defaultRowHeight="12.75" x14ac:dyDescent="0.2"/>
  <cols>
    <col min="1" max="1" width="3.140625" style="9" customWidth="1"/>
    <col min="2" max="2" width="38.140625" style="9" customWidth="1"/>
    <col min="3" max="3" width="6" style="21" customWidth="1"/>
    <col min="4" max="4" width="8.7109375" style="9" customWidth="1"/>
    <col min="5" max="5" width="13.85546875" style="9" customWidth="1"/>
    <col min="6" max="6" width="14.5703125" style="9" customWidth="1"/>
    <col min="7" max="7" width="14.28515625" style="9" customWidth="1"/>
    <col min="8" max="8" width="12" style="9" customWidth="1"/>
    <col min="9" max="9" width="14.7109375" style="9" customWidth="1"/>
    <col min="10" max="10" width="14.28515625" style="9" customWidth="1"/>
    <col min="11" max="11" width="22.140625" style="9" customWidth="1"/>
    <col min="12" max="12" width="12.140625" style="9" customWidth="1"/>
    <col min="13" max="13" width="9.42578125" style="9" customWidth="1"/>
    <col min="14" max="14" width="15" style="9" customWidth="1"/>
    <col min="15" max="16384" width="9.140625" style="9"/>
  </cols>
  <sheetData>
    <row r="1" spans="1:29" s="2" customFormat="1" ht="48" customHeight="1" x14ac:dyDescent="0.2">
      <c r="B1" s="3"/>
      <c r="C1" s="20"/>
      <c r="K1" s="4"/>
      <c r="M1" s="42" t="s">
        <v>29</v>
      </c>
      <c r="N1" s="43"/>
      <c r="O1" s="5"/>
      <c r="P1" s="5"/>
      <c r="Q1" s="5"/>
      <c r="R1" s="5"/>
      <c r="S1" s="5"/>
      <c r="T1" s="5"/>
      <c r="U1" s="5"/>
      <c r="V1" s="5"/>
      <c r="W1" s="6"/>
      <c r="X1" s="6"/>
      <c r="Y1" s="6"/>
      <c r="Z1" s="6"/>
      <c r="AA1" s="6"/>
      <c r="AB1" s="6"/>
      <c r="AC1" s="6"/>
    </row>
    <row r="2" spans="1:29" s="2" customFormat="1" ht="39" customHeight="1" x14ac:dyDescent="0.2">
      <c r="A2" s="35" t="s">
        <v>34</v>
      </c>
      <c r="B2" s="35"/>
      <c r="C2" s="35"/>
      <c r="D2" s="35"/>
      <c r="E2" s="35"/>
      <c r="F2" s="35"/>
      <c r="G2" s="35"/>
      <c r="H2" s="35"/>
      <c r="I2" s="35"/>
      <c r="J2" s="35"/>
      <c r="K2" s="36"/>
      <c r="M2" s="44"/>
      <c r="N2" s="44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s="2" customFormat="1" ht="39" customHeight="1" x14ac:dyDescent="0.2">
      <c r="A3" s="32" t="s">
        <v>0</v>
      </c>
      <c r="B3" s="33" t="s">
        <v>1</v>
      </c>
      <c r="C3" s="33" t="s">
        <v>2</v>
      </c>
      <c r="D3" s="33" t="s">
        <v>3</v>
      </c>
      <c r="E3" s="33" t="s">
        <v>4</v>
      </c>
      <c r="F3" s="33"/>
      <c r="G3" s="33"/>
      <c r="H3" s="37" t="s">
        <v>5</v>
      </c>
      <c r="I3" s="37"/>
      <c r="J3" s="37"/>
      <c r="K3" s="38" t="s">
        <v>6</v>
      </c>
      <c r="L3" s="39"/>
      <c r="M3" s="39"/>
      <c r="N3" s="40"/>
    </row>
    <row r="4" spans="1:29" s="2" customFormat="1" ht="200.25" customHeight="1" x14ac:dyDescent="0.2">
      <c r="A4" s="32"/>
      <c r="B4" s="34"/>
      <c r="C4" s="34"/>
      <c r="D4" s="34"/>
      <c r="E4" s="30" t="s">
        <v>38</v>
      </c>
      <c r="F4" s="30" t="s">
        <v>39</v>
      </c>
      <c r="G4" s="30" t="s">
        <v>40</v>
      </c>
      <c r="H4" s="27" t="s">
        <v>7</v>
      </c>
      <c r="I4" s="27" t="s">
        <v>8</v>
      </c>
      <c r="J4" s="27" t="s">
        <v>30</v>
      </c>
      <c r="K4" s="28" t="s">
        <v>31</v>
      </c>
      <c r="L4" s="29" t="s">
        <v>9</v>
      </c>
      <c r="M4" s="29" t="s">
        <v>32</v>
      </c>
      <c r="N4" s="29" t="s">
        <v>33</v>
      </c>
    </row>
    <row r="5" spans="1:29" s="2" customFormat="1" ht="63" x14ac:dyDescent="0.2">
      <c r="A5" s="10">
        <v>1</v>
      </c>
      <c r="B5" s="11" t="s">
        <v>35</v>
      </c>
      <c r="C5" s="13" t="s">
        <v>36</v>
      </c>
      <c r="D5" s="22">
        <v>2</v>
      </c>
      <c r="E5" s="23">
        <v>1000</v>
      </c>
      <c r="F5" s="23">
        <v>1250</v>
      </c>
      <c r="G5" s="22">
        <v>1100</v>
      </c>
      <c r="H5" s="24">
        <f>AVERAGE(E5:G5)</f>
        <v>1116.6666666666667</v>
      </c>
      <c r="I5" s="24">
        <f>SQRT(((SUM((POWER(E5-H5,2)),(POWER(F5-H5,2)),(POWER(G5-H5,2)))/(COLUMNS(E5:G5)-1))))</f>
        <v>125.83057392117917</v>
      </c>
      <c r="J5" s="24">
        <f>I5/H5*100</f>
        <v>11.268409604881716</v>
      </c>
      <c r="K5" s="24">
        <f>((D5/3)*(SUM(E5:G5)))</f>
        <v>2233.333333333333</v>
      </c>
      <c r="L5" s="25">
        <f>K5/D5</f>
        <v>1116.6666666666665</v>
      </c>
      <c r="M5" s="24">
        <f>E5</f>
        <v>1000</v>
      </c>
      <c r="N5" s="24">
        <f>M5*D5</f>
        <v>2000</v>
      </c>
    </row>
    <row r="6" spans="1:29" s="8" customFormat="1" ht="17.100000000000001" customHeight="1" x14ac:dyDescent="0.25">
      <c r="A6" s="7"/>
      <c r="B6" s="12" t="s">
        <v>10</v>
      </c>
      <c r="C6" s="14"/>
      <c r="D6" s="14"/>
      <c r="E6" s="15"/>
      <c r="F6" s="15"/>
      <c r="G6" s="15"/>
      <c r="H6" s="16"/>
      <c r="I6" s="17"/>
      <c r="J6" s="17"/>
      <c r="K6" s="18"/>
      <c r="L6" s="19"/>
      <c r="M6" s="18"/>
      <c r="N6" s="26">
        <f>SUM(N5:N5)</f>
        <v>2000</v>
      </c>
    </row>
    <row r="7" spans="1:29" ht="36" customHeight="1" x14ac:dyDescent="0.2">
      <c r="A7" s="41" t="s">
        <v>11</v>
      </c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29" x14ac:dyDescent="0.2">
      <c r="A8" s="9" t="s">
        <v>12</v>
      </c>
    </row>
    <row r="10" spans="1:29" s="2" customFormat="1" x14ac:dyDescent="0.2">
      <c r="A10" s="31" t="s">
        <v>37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</row>
  </sheetData>
  <mergeCells count="11">
    <mergeCell ref="A2:K2"/>
    <mergeCell ref="E3:G3"/>
    <mergeCell ref="H3:J3"/>
    <mergeCell ref="K3:N3"/>
    <mergeCell ref="A7:K7"/>
    <mergeCell ref="M1:N2"/>
    <mergeCell ref="A10:O10"/>
    <mergeCell ref="A3:A4"/>
    <mergeCell ref="B3:B4"/>
    <mergeCell ref="C3:C4"/>
    <mergeCell ref="D3:D4"/>
  </mergeCells>
  <pageMargins left="0.71" right="0.31" top="0.35" bottom="0.31" header="0.31" footer="0.31"/>
  <pageSetup paperSize="9" scale="60" orientation="landscape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17"/>
  <sheetViews>
    <sheetView topLeftCell="B1" workbookViewId="0">
      <selection activeCell="D4" sqref="D4:D17"/>
    </sheetView>
  </sheetViews>
  <sheetFormatPr defaultColWidth="9.140625" defaultRowHeight="15" x14ac:dyDescent="0.25"/>
  <cols>
    <col min="3" max="3" width="85.5703125" customWidth="1"/>
  </cols>
  <sheetData>
    <row r="4" spans="2:8" x14ac:dyDescent="0.25">
      <c r="B4">
        <v>1</v>
      </c>
      <c r="C4" t="s">
        <v>13</v>
      </c>
      <c r="D4">
        <v>52</v>
      </c>
      <c r="E4" t="s">
        <v>14</v>
      </c>
      <c r="F4" s="1">
        <v>53.9</v>
      </c>
      <c r="G4" s="1">
        <v>56.2</v>
      </c>
      <c r="H4" s="1">
        <v>59.4</v>
      </c>
    </row>
    <row r="5" spans="2:8" x14ac:dyDescent="0.25">
      <c r="B5">
        <v>2</v>
      </c>
      <c r="C5" t="s">
        <v>15</v>
      </c>
      <c r="D5">
        <v>52</v>
      </c>
      <c r="E5" t="s">
        <v>14</v>
      </c>
      <c r="F5" s="1">
        <v>87.4</v>
      </c>
      <c r="G5" s="1">
        <v>91.7</v>
      </c>
      <c r="H5" s="1">
        <v>96.8</v>
      </c>
    </row>
    <row r="6" spans="2:8" x14ac:dyDescent="0.25">
      <c r="B6">
        <v>3</v>
      </c>
      <c r="C6" t="s">
        <v>16</v>
      </c>
      <c r="D6">
        <v>25</v>
      </c>
      <c r="E6" t="s">
        <v>17</v>
      </c>
      <c r="F6" s="1">
        <v>108.6</v>
      </c>
      <c r="G6" s="1">
        <v>113.9</v>
      </c>
      <c r="H6" s="1">
        <v>119.7</v>
      </c>
    </row>
    <row r="7" spans="2:8" x14ac:dyDescent="0.25">
      <c r="B7">
        <v>4</v>
      </c>
      <c r="C7" t="s">
        <v>18</v>
      </c>
      <c r="D7">
        <v>25</v>
      </c>
      <c r="E7" t="s">
        <v>17</v>
      </c>
      <c r="F7" s="1">
        <v>149.6</v>
      </c>
      <c r="G7" s="1">
        <v>156.9</v>
      </c>
      <c r="H7" s="1">
        <v>164.9</v>
      </c>
    </row>
    <row r="8" spans="2:8" x14ac:dyDescent="0.25">
      <c r="B8">
        <v>5</v>
      </c>
      <c r="C8" t="s">
        <v>19</v>
      </c>
      <c r="D8">
        <v>100</v>
      </c>
      <c r="E8" t="s">
        <v>17</v>
      </c>
      <c r="F8" s="1">
        <v>6.9</v>
      </c>
      <c r="G8" s="1">
        <v>7.3</v>
      </c>
      <c r="H8" s="1">
        <v>7.6</v>
      </c>
    </row>
    <row r="9" spans="2:8" x14ac:dyDescent="0.25">
      <c r="B9">
        <v>6</v>
      </c>
      <c r="C9" t="s">
        <v>20</v>
      </c>
      <c r="D9">
        <v>10</v>
      </c>
      <c r="E9" t="s">
        <v>17</v>
      </c>
      <c r="F9" s="1">
        <v>10.8</v>
      </c>
      <c r="G9" s="1">
        <v>11.2</v>
      </c>
      <c r="H9" s="1">
        <v>11.9</v>
      </c>
    </row>
    <row r="10" spans="2:8" x14ac:dyDescent="0.25">
      <c r="B10">
        <v>7</v>
      </c>
      <c r="C10" t="s">
        <v>21</v>
      </c>
      <c r="D10">
        <v>12</v>
      </c>
      <c r="E10" t="s">
        <v>17</v>
      </c>
      <c r="F10" s="1">
        <v>81.900000000000006</v>
      </c>
      <c r="G10" s="1">
        <v>85.9</v>
      </c>
      <c r="H10" s="1">
        <v>90.3</v>
      </c>
    </row>
    <row r="11" spans="2:8" x14ac:dyDescent="0.25">
      <c r="B11">
        <v>8</v>
      </c>
      <c r="C11" t="s">
        <v>22</v>
      </c>
      <c r="D11">
        <v>10</v>
      </c>
      <c r="E11" t="s">
        <v>17</v>
      </c>
      <c r="F11" s="1">
        <v>13.9</v>
      </c>
      <c r="G11" s="1">
        <v>14.6</v>
      </c>
      <c r="H11" s="1">
        <v>15.3</v>
      </c>
    </row>
    <row r="12" spans="2:8" x14ac:dyDescent="0.25">
      <c r="B12">
        <v>9</v>
      </c>
      <c r="C12" t="s">
        <v>23</v>
      </c>
      <c r="D12">
        <v>12</v>
      </c>
      <c r="E12" t="s">
        <v>17</v>
      </c>
      <c r="F12" s="1">
        <v>17.600000000000001</v>
      </c>
      <c r="G12" s="1">
        <v>18.5</v>
      </c>
      <c r="H12" s="1">
        <v>19.399999999999999</v>
      </c>
    </row>
    <row r="13" spans="2:8" x14ac:dyDescent="0.25">
      <c r="B13">
        <v>10</v>
      </c>
      <c r="C13" t="s">
        <v>24</v>
      </c>
      <c r="D13">
        <v>25</v>
      </c>
      <c r="E13" t="s">
        <v>17</v>
      </c>
      <c r="F13" s="1">
        <v>71.5</v>
      </c>
      <c r="G13" s="1">
        <v>75</v>
      </c>
      <c r="H13" s="1">
        <v>78.8</v>
      </c>
    </row>
    <row r="14" spans="2:8" x14ac:dyDescent="0.25">
      <c r="B14">
        <v>11</v>
      </c>
      <c r="C14" t="s">
        <v>25</v>
      </c>
      <c r="D14">
        <v>12</v>
      </c>
      <c r="E14" t="s">
        <v>17</v>
      </c>
      <c r="F14" s="1">
        <v>131.80000000000001</v>
      </c>
      <c r="G14" s="1">
        <v>138.30000000000001</v>
      </c>
      <c r="H14" s="1">
        <v>145.5</v>
      </c>
    </row>
    <row r="15" spans="2:8" x14ac:dyDescent="0.25">
      <c r="B15">
        <v>12</v>
      </c>
      <c r="C15" t="s">
        <v>26</v>
      </c>
      <c r="D15">
        <v>12</v>
      </c>
      <c r="E15" t="s">
        <v>17</v>
      </c>
      <c r="F15" s="1">
        <v>140.9</v>
      </c>
      <c r="G15" s="1">
        <v>147.80000000000001</v>
      </c>
      <c r="H15" s="1">
        <v>155.80000000000001</v>
      </c>
    </row>
    <row r="16" spans="2:8" x14ac:dyDescent="0.25">
      <c r="B16">
        <v>13</v>
      </c>
      <c r="C16" t="s">
        <v>27</v>
      </c>
      <c r="D16">
        <v>12</v>
      </c>
      <c r="E16" t="s">
        <v>17</v>
      </c>
      <c r="F16" s="1">
        <v>115.8</v>
      </c>
      <c r="G16" s="1">
        <v>120.9</v>
      </c>
      <c r="H16" s="1">
        <v>127</v>
      </c>
    </row>
    <row r="17" spans="2:8" x14ac:dyDescent="0.25">
      <c r="B17">
        <v>14</v>
      </c>
      <c r="C17" t="s">
        <v>28</v>
      </c>
      <c r="D17">
        <v>12</v>
      </c>
      <c r="E17" t="s">
        <v>17</v>
      </c>
      <c r="F17" s="1">
        <v>35.799999999999997</v>
      </c>
      <c r="G17" s="1">
        <v>37.6</v>
      </c>
      <c r="H17" s="1">
        <v>39.799999999999997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</vt:lpstr>
      <vt:lpstr>Лист1</vt:lpstr>
      <vt:lpstr>лист!Область_печати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Юрист</cp:lastModifiedBy>
  <cp:lastPrinted>2026-04-02T11:30:14Z</cp:lastPrinted>
  <dcterms:created xsi:type="dcterms:W3CDTF">2014-01-15T18:15:00Z</dcterms:created>
  <dcterms:modified xsi:type="dcterms:W3CDTF">2026-06-23T02:52:32Z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1049-11.2.0.11130</vt:lpwstr>
  </property>
  <property fmtid="{D5CDD505-2E9C-101B-9397-08002B2CF9AE}" pid="3" name="ICV">
    <vt:lpwstr>F542C8D593924FFB91E7E8A20018DBCF</vt:lpwstr>
  </property>
</Properties>
</file>