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22-44ЕАТ_26 (компл к аптечкам_Иванова)\"/>
    </mc:Choice>
  </mc:AlternateContent>
  <bookViews>
    <workbookView xWindow="0" yWindow="0" windowWidth="19200" windowHeight="10995"/>
  </bookViews>
  <sheets>
    <sheet name="обоснование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J9" i="4" s="1"/>
  <c r="K9" i="4" s="1"/>
  <c r="I10" i="4"/>
  <c r="J10" i="4" s="1"/>
  <c r="K10" i="4" s="1"/>
  <c r="I11" i="4"/>
  <c r="J11" i="4"/>
  <c r="K11" i="4" s="1"/>
  <c r="I12" i="4"/>
  <c r="J12" i="4"/>
  <c r="K12" i="4"/>
  <c r="I13" i="4"/>
  <c r="J13" i="4" s="1"/>
  <c r="K13" i="4" s="1"/>
  <c r="H14" i="4"/>
  <c r="G14" i="4"/>
  <c r="F14" i="4"/>
  <c r="I8" i="4" l="1"/>
  <c r="J8" i="4" s="1"/>
  <c r="K8" i="4" s="1"/>
  <c r="D16" i="4" l="1"/>
</calcChain>
</file>

<file path=xl/sharedStrings.xml><?xml version="1.0" encoding="utf-8"?>
<sst xmlns="http://schemas.openxmlformats.org/spreadsheetml/2006/main" count="51" uniqueCount="37">
  <si>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</si>
  <si>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</si>
  <si>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</si>
  <si>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</si>
  <si>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</si>
  <si>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</si>
  <si>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</si>
  <si>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</si>
  <si>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</si>
  <si>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</si>
  <si>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</si>
  <si>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</si>
  <si>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</si>
  <si>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</si>
  <si>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</si>
  <si>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</si>
  <si>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</si>
  <si>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</si>
  <si>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Начальник ОЗ             _____________________          Жук Ю.А.</t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</si>
  <si>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</si>
  <si>
    <t>Бинт нестерильный 5*10</t>
  </si>
  <si>
    <t>Бинт нестерильный 7*14</t>
  </si>
  <si>
    <t>Лейкопластырь 2*500</t>
  </si>
  <si>
    <t>Лейкопластырь 4*10см</t>
  </si>
  <si>
    <t>Лейкопластырь бактерицидный эластичный</t>
  </si>
  <si>
    <t>Салфетки марлевые</t>
  </si>
  <si>
    <t>упак</t>
  </si>
  <si>
    <t>21.20.24.130</t>
  </si>
  <si>
    <t>огр</t>
  </si>
  <si>
    <t>21.20.24.110</t>
  </si>
  <si>
    <t>21.20.24.110-00000005</t>
  </si>
  <si>
    <t>21.20.24.110-00000006</t>
  </si>
  <si>
    <t>шт</t>
  </si>
  <si>
    <t>21.20.24.160</t>
  </si>
  <si>
    <t>Лейкопластырь для поверхностных ран, антибактериальный</t>
  </si>
  <si>
    <t>Лейкопластырь для поверхностных ран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</si>
  <si>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медицинских изделий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</si>
</sst>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4" fontId="6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2"/>
  <sheetViews>
    <sheetView tabSelected="1" workbookViewId="0">
      <selection activeCell="H17" sqref="H17"/>
    </sheetView>
  </sheetViews>
  <sheetFormatPr defaultColWidth="9.1328125" defaultRowHeight="13.15" x14ac:dyDescent="0.4"/>
  <cols>
    <col min="1" max="1" width="12.86328125" style="2" customWidth="1"/>
    <col min="2" max="2" width="3.1328125" style="2" customWidth="1"/>
    <col min="3" max="3" width="48.3984375" style="2" customWidth="1"/>
    <col min="4" max="4" width="7.8632812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9765625" style="2" customWidth="1"/>
    <col min="13" max="13" width="21.9296875" style="2" customWidth="1"/>
    <col min="14" max="16384" width="9.1328125" style="2"/>
  </cols>
  <sheetData>
    <row r="4" spans="1:15" ht="15" x14ac:dyDescent="0.4">
      <c r="B4" s="30" t="s">
        <v>16</v>
      </c>
      <c r="C4" s="30"/>
      <c r="D4" s="30"/>
      <c r="E4" s="30"/>
      <c r="F4" s="30"/>
      <c r="G4" s="30"/>
      <c r="H4" s="30"/>
      <c r="I4" s="30"/>
      <c r="J4" s="30"/>
      <c r="K4" s="30"/>
    </row>
    <row r="5" spans="1:15" ht="15.4" x14ac:dyDescent="0.4">
      <c r="B5" s="31" t="s">
        <v>36</v>
      </c>
      <c r="C5" s="31"/>
      <c r="D5" s="31"/>
      <c r="E5" s="31"/>
      <c r="F5" s="31"/>
      <c r="G5" s="31"/>
      <c r="H5" s="31"/>
      <c r="I5" s="31"/>
      <c r="J5" s="31"/>
      <c r="K5" s="31"/>
    </row>
    <row r="6" spans="1:15" ht="50.25" customHeight="1" x14ac:dyDescent="0.4">
      <c r="A6" s="32" t="s">
        <v>6</v>
      </c>
      <c r="B6" s="34" t="s">
        <v>0</v>
      </c>
      <c r="C6" s="36" t="s">
        <v>5</v>
      </c>
      <c r="D6" s="34" t="s">
        <v>1</v>
      </c>
      <c r="E6" s="35" t="s">
        <v>8</v>
      </c>
      <c r="F6" s="39" t="s">
        <v>2</v>
      </c>
      <c r="G6" s="40"/>
      <c r="H6" s="41"/>
      <c r="I6" s="42" t="s">
        <v>9</v>
      </c>
      <c r="J6" s="42"/>
      <c r="K6" s="42"/>
    </row>
    <row r="7" spans="1:15" ht="159" customHeight="1" x14ac:dyDescent="0.4">
      <c r="A7" s="33"/>
      <c r="B7" s="35"/>
      <c r="C7" s="37"/>
      <c r="D7" s="34"/>
      <c r="E7" s="38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5" ht="13.9" x14ac:dyDescent="0.4">
      <c r="A8" s="22" t="s">
        <v>27</v>
      </c>
      <c r="B8" s="23">
        <v>1</v>
      </c>
      <c r="C8" s="19" t="s">
        <v>20</v>
      </c>
      <c r="D8" s="24" t="s">
        <v>26</v>
      </c>
      <c r="E8" s="24">
        <v>120</v>
      </c>
      <c r="F8" s="25">
        <v>45</v>
      </c>
      <c r="G8" s="25">
        <v>49</v>
      </c>
      <c r="H8" s="25">
        <v>56</v>
      </c>
      <c r="I8" s="8">
        <f t="shared" ref="I8" si="0">ROUND(AVERAGE(F8:H8),2)</f>
        <v>50</v>
      </c>
      <c r="J8" s="9">
        <f>SQRT(SUM((POWER(F8-I8,2)),(POWER(G8-I8,2)),(POWER(H8-I8,2)))/(COLUMNS(F8:H8)-1))</f>
        <v>5.5677643628300215</v>
      </c>
      <c r="K8" s="9">
        <f>J8/I8*100</f>
        <v>11.135528725660043</v>
      </c>
      <c r="L8" s="2" t="s">
        <v>28</v>
      </c>
      <c r="N8" s="6"/>
    </row>
    <row r="9" spans="1:15" ht="13.9" x14ac:dyDescent="0.4">
      <c r="A9" s="22" t="s">
        <v>27</v>
      </c>
      <c r="B9" s="23">
        <v>2</v>
      </c>
      <c r="C9" s="19" t="s">
        <v>21</v>
      </c>
      <c r="D9" s="24" t="s">
        <v>26</v>
      </c>
      <c r="E9" s="24">
        <v>120</v>
      </c>
      <c r="F9" s="25">
        <v>75</v>
      </c>
      <c r="G9" s="25">
        <v>79.2</v>
      </c>
      <c r="H9" s="25">
        <v>89</v>
      </c>
      <c r="I9" s="8">
        <f t="shared" ref="I9:I13" si="1">ROUND(AVERAGE(F9:H9),2)</f>
        <v>81.069999999999993</v>
      </c>
      <c r="J9" s="9">
        <f t="shared" ref="J9:J13" si="2">SQRT(SUM((POWER(F9-I9,2)),(POWER(G9-I9,2)),(POWER(H9-I9,2)))/(COLUMNS(F9:H9)-1))</f>
        <v>7.1842431751716198</v>
      </c>
      <c r="K9" s="9">
        <f t="shared" ref="K9:K13" si="3">J9/I9*100</f>
        <v>8.8617776923296177</v>
      </c>
      <c r="L9" s="2" t="s">
        <v>28</v>
      </c>
      <c r="N9" s="6"/>
    </row>
    <row r="10" spans="1:15" ht="17.649999999999999" customHeight="1" x14ac:dyDescent="0.4">
      <c r="A10" s="22" t="s">
        <v>29</v>
      </c>
      <c r="B10" s="23">
        <v>3</v>
      </c>
      <c r="C10" s="19" t="s">
        <v>22</v>
      </c>
      <c r="D10" s="24" t="s">
        <v>32</v>
      </c>
      <c r="E10" s="24">
        <v>30</v>
      </c>
      <c r="F10" s="25">
        <v>76</v>
      </c>
      <c r="G10" s="25">
        <v>157</v>
      </c>
      <c r="H10" s="25">
        <v>90</v>
      </c>
      <c r="I10" s="8">
        <f t="shared" si="1"/>
        <v>107.67</v>
      </c>
      <c r="J10" s="9">
        <f t="shared" si="2"/>
        <v>43.293571693728389</v>
      </c>
      <c r="K10" s="9">
        <f t="shared" si="3"/>
        <v>40.209502826904789</v>
      </c>
      <c r="L10" s="2" t="s">
        <v>28</v>
      </c>
      <c r="M10" s="43" t="s">
        <v>30</v>
      </c>
      <c r="N10" s="6" t="s">
        <v>35</v>
      </c>
    </row>
    <row r="11" spans="1:15" ht="18" customHeight="1" x14ac:dyDescent="0.4">
      <c r="A11" s="22" t="s">
        <v>29</v>
      </c>
      <c r="B11" s="23">
        <v>4</v>
      </c>
      <c r="C11" s="19" t="s">
        <v>23</v>
      </c>
      <c r="D11" s="24" t="s">
        <v>32</v>
      </c>
      <c r="E11" s="24">
        <v>60</v>
      </c>
      <c r="F11" s="25">
        <v>10</v>
      </c>
      <c r="G11" s="25">
        <v>10</v>
      </c>
      <c r="H11" s="25">
        <v>16</v>
      </c>
      <c r="I11" s="8">
        <f t="shared" si="1"/>
        <v>12</v>
      </c>
      <c r="J11" s="9">
        <f t="shared" si="2"/>
        <v>3.4641016151377544</v>
      </c>
      <c r="K11" s="9">
        <f t="shared" si="3"/>
        <v>28.867513459481287</v>
      </c>
      <c r="L11" s="2" t="s">
        <v>28</v>
      </c>
      <c r="M11" s="43" t="s">
        <v>30</v>
      </c>
      <c r="N11" s="6" t="s">
        <v>35</v>
      </c>
    </row>
    <row r="12" spans="1:15" ht="13.9" x14ac:dyDescent="0.4">
      <c r="A12" s="22" t="s">
        <v>29</v>
      </c>
      <c r="B12" s="23">
        <v>5</v>
      </c>
      <c r="C12" s="19" t="s">
        <v>24</v>
      </c>
      <c r="D12" s="24" t="s">
        <v>32</v>
      </c>
      <c r="E12" s="24">
        <v>300</v>
      </c>
      <c r="F12" s="25">
        <v>10</v>
      </c>
      <c r="G12" s="25">
        <v>5.7</v>
      </c>
      <c r="H12" s="25">
        <v>14</v>
      </c>
      <c r="I12" s="8">
        <f t="shared" si="1"/>
        <v>9.9</v>
      </c>
      <c r="J12" s="9">
        <f t="shared" si="2"/>
        <v>4.150903516103452</v>
      </c>
      <c r="K12" s="9">
        <f t="shared" si="3"/>
        <v>41.928318344479308</v>
      </c>
      <c r="L12" s="2" t="s">
        <v>28</v>
      </c>
      <c r="M12" s="2" t="s">
        <v>31</v>
      </c>
      <c r="N12" s="6" t="s">
        <v>34</v>
      </c>
    </row>
    <row r="13" spans="1:15" ht="13.9" x14ac:dyDescent="0.4">
      <c r="A13" s="22" t="s">
        <v>33</v>
      </c>
      <c r="B13" s="7">
        <v>6</v>
      </c>
      <c r="C13" s="19" t="s">
        <v>25</v>
      </c>
      <c r="D13" s="24" t="s">
        <v>32</v>
      </c>
      <c r="E13" s="20">
        <v>60</v>
      </c>
      <c r="F13" s="21">
        <v>40</v>
      </c>
      <c r="G13" s="21">
        <v>77</v>
      </c>
      <c r="H13" s="21">
        <v>61</v>
      </c>
      <c r="I13" s="8">
        <f t="shared" si="1"/>
        <v>59.33</v>
      </c>
      <c r="J13" s="9">
        <f t="shared" si="2"/>
        <v>18.556221328708062</v>
      </c>
      <c r="K13" s="9">
        <f t="shared" si="3"/>
        <v>31.276287424082355</v>
      </c>
      <c r="L13" s="2" t="s">
        <v>28</v>
      </c>
      <c r="N13" s="6"/>
      <c r="O13" s="15"/>
    </row>
    <row r="14" spans="1:15" s="10" customFormat="1" x14ac:dyDescent="0.45">
      <c r="A14" s="26" t="s">
        <v>11</v>
      </c>
      <c r="B14" s="26"/>
      <c r="C14" s="26"/>
      <c r="D14" s="26"/>
      <c r="E14" s="26"/>
      <c r="F14" s="8">
        <f>F8*E8+F9*E9+F10*E10+F11*E11+F12*E12+F13*E13</f>
        <v>22680</v>
      </c>
      <c r="G14" s="8">
        <f>G8*E8+G9*E9+G10*E10+G11*E11+G12*E12+G13*E13</f>
        <v>27024</v>
      </c>
      <c r="H14" s="8">
        <f>H8*E8+H9*E9+H10*E10+H11*E11+H12*E12+H13*E13</f>
        <v>28920</v>
      </c>
      <c r="I14" s="16"/>
      <c r="J14" s="9"/>
      <c r="K14" s="18"/>
    </row>
    <row r="15" spans="1:15" s="11" customFormat="1" ht="15" x14ac:dyDescent="0.45">
      <c r="B15" s="3"/>
      <c r="C15" s="3"/>
      <c r="D15" s="3"/>
      <c r="E15" s="3"/>
      <c r="F15" s="3"/>
      <c r="G15" s="3"/>
      <c r="H15" s="3"/>
      <c r="I15" s="12"/>
      <c r="K15" s="12"/>
    </row>
    <row r="16" spans="1:15" ht="52.9" customHeight="1" x14ac:dyDescent="0.45">
      <c r="A16" s="27" t="s">
        <v>17</v>
      </c>
      <c r="B16" s="27"/>
      <c r="C16" s="27"/>
      <c r="D16" s="28">
        <f>F14</f>
        <v>22680</v>
      </c>
      <c r="E16" s="29"/>
      <c r="F16" s="17" t="s">
        <v>12</v>
      </c>
      <c r="G16" s="4"/>
      <c r="H16" s="4"/>
    </row>
    <row r="17" spans="1:3" ht="13.9" x14ac:dyDescent="0.4">
      <c r="C17" s="13"/>
    </row>
    <row r="18" spans="1:3" ht="13.9" x14ac:dyDescent="0.4">
      <c r="C18" s="13" t="s">
        <v>7</v>
      </c>
    </row>
    <row r="19" spans="1:3" ht="13.9" x14ac:dyDescent="0.4">
      <c r="C19" s="13" t="s">
        <v>18</v>
      </c>
    </row>
    <row r="22" spans="1:3" x14ac:dyDescent="0.4">
      <c r="A22" s="14" t="s">
        <v>19</v>
      </c>
    </row>
  </sheetData>
  <mergeCells count="12">
    <mergeCell ref="A14:E14"/>
    <mergeCell ref="A16:C16"/>
    <mergeCell ref="D16:E16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2026-06-22T09:14:53Z</dcterms:modified>
</cp:coreProperties>
</file>