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\общая для закупок\_4_ЗАКУПКИ\Закупки_2026\РПЗ_0218 Оказание услуг по заправке картриджей для принтеров и ремонту оргтехники\"/>
    </mc:Choice>
  </mc:AlternateContent>
  <xr:revisionPtr revIDLastSave="0" documentId="13_ncr:1_{D9858D7C-BBFE-47C6-835A-BB9A142C9427}" xr6:coauthVersionLast="47" xr6:coauthVersionMax="47" xr10:uidLastSave="{00000000-0000-0000-0000-000000000000}"/>
  <bookViews>
    <workbookView xWindow="-120" yWindow="-120" windowWidth="29040" windowHeight="15840" xr2:uid="{8E19C5C6-C96C-42E4-A53F-C2160FA6B943}"/>
  </bookViews>
  <sheets>
    <sheet name="НМЦ" sheetId="1" r:id="rId1"/>
  </sheets>
  <externalReferences>
    <externalReference r:id="rId2"/>
  </externalReferences>
  <definedNames>
    <definedName name="ДаНет">#N/A</definedName>
    <definedName name="_xlnm.Print_Area" localSheetId="0">НМЦ!$A$3:$N$366</definedName>
    <definedName name="ОКАТО_код">#N/A</definedName>
    <definedName name="ОКЕИ_код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4" i="1" l="1"/>
  <c r="C363" i="1"/>
  <c r="L360" i="1"/>
  <c r="C360" i="1"/>
  <c r="I356" i="1"/>
  <c r="H356" i="1"/>
  <c r="G356" i="1"/>
  <c r="F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L350" i="1" s="1"/>
  <c r="M350" i="1" s="1"/>
  <c r="N350" i="1" s="1"/>
  <c r="K349" i="1"/>
  <c r="J349" i="1"/>
  <c r="L349" i="1" s="1"/>
  <c r="M349" i="1" s="1"/>
  <c r="N349" i="1" s="1"/>
  <c r="K348" i="1"/>
  <c r="J348" i="1"/>
  <c r="L348" i="1" s="1"/>
  <c r="M348" i="1" s="1"/>
  <c r="N348" i="1" s="1"/>
  <c r="K347" i="1"/>
  <c r="J347" i="1"/>
  <c r="K346" i="1"/>
  <c r="J346" i="1"/>
  <c r="K345" i="1"/>
  <c r="J345" i="1"/>
  <c r="K344" i="1"/>
  <c r="J344" i="1"/>
  <c r="K343" i="1"/>
  <c r="J343" i="1"/>
  <c r="K342" i="1"/>
  <c r="L342" i="1" s="1"/>
  <c r="M342" i="1" s="1"/>
  <c r="N342" i="1" s="1"/>
  <c r="J342" i="1"/>
  <c r="K341" i="1"/>
  <c r="J341" i="1"/>
  <c r="L341" i="1" s="1"/>
  <c r="M341" i="1" s="1"/>
  <c r="N341" i="1" s="1"/>
  <c r="K340" i="1"/>
  <c r="J340" i="1"/>
  <c r="L340" i="1" s="1"/>
  <c r="M340" i="1" s="1"/>
  <c r="N340" i="1" s="1"/>
  <c r="K339" i="1"/>
  <c r="J339" i="1"/>
  <c r="K338" i="1"/>
  <c r="J338" i="1"/>
  <c r="K337" i="1"/>
  <c r="J337" i="1"/>
  <c r="K336" i="1"/>
  <c r="J336" i="1"/>
  <c r="K335" i="1"/>
  <c r="J335" i="1"/>
  <c r="K334" i="1"/>
  <c r="L334" i="1" s="1"/>
  <c r="M334" i="1" s="1"/>
  <c r="N334" i="1" s="1"/>
  <c r="J334" i="1"/>
  <c r="K333" i="1"/>
  <c r="L333" i="1" s="1"/>
  <c r="M333" i="1" s="1"/>
  <c r="N333" i="1" s="1"/>
  <c r="J333" i="1"/>
  <c r="K332" i="1"/>
  <c r="J332" i="1"/>
  <c r="L332" i="1" s="1"/>
  <c r="M332" i="1" s="1"/>
  <c r="N332" i="1" s="1"/>
  <c r="K331" i="1"/>
  <c r="J331" i="1"/>
  <c r="K330" i="1"/>
  <c r="J330" i="1"/>
  <c r="K329" i="1"/>
  <c r="L329" i="1" s="1"/>
  <c r="M329" i="1" s="1"/>
  <c r="N329" i="1" s="1"/>
  <c r="J329" i="1"/>
  <c r="K328" i="1"/>
  <c r="J328" i="1"/>
  <c r="K327" i="1"/>
  <c r="J327" i="1"/>
  <c r="L326" i="1"/>
  <c r="M326" i="1" s="1"/>
  <c r="N326" i="1" s="1"/>
  <c r="K326" i="1"/>
  <c r="J326" i="1"/>
  <c r="K325" i="1"/>
  <c r="L325" i="1" s="1"/>
  <c r="M325" i="1" s="1"/>
  <c r="N325" i="1" s="1"/>
  <c r="J325" i="1"/>
  <c r="K324" i="1"/>
  <c r="J324" i="1"/>
  <c r="K323" i="1"/>
  <c r="J323" i="1"/>
  <c r="K322" i="1"/>
  <c r="J322" i="1"/>
  <c r="K321" i="1"/>
  <c r="L321" i="1" s="1"/>
  <c r="M321" i="1" s="1"/>
  <c r="N321" i="1" s="1"/>
  <c r="J321" i="1"/>
  <c r="K320" i="1"/>
  <c r="J320" i="1"/>
  <c r="K319" i="1"/>
  <c r="J319" i="1"/>
  <c r="K318" i="1"/>
  <c r="L318" i="1" s="1"/>
  <c r="M318" i="1" s="1"/>
  <c r="N318" i="1" s="1"/>
  <c r="J318" i="1"/>
  <c r="K317" i="1"/>
  <c r="L317" i="1" s="1"/>
  <c r="M317" i="1" s="1"/>
  <c r="N317" i="1" s="1"/>
  <c r="J317" i="1"/>
  <c r="K316" i="1"/>
  <c r="J316" i="1"/>
  <c r="K315" i="1"/>
  <c r="J315" i="1"/>
  <c r="K314" i="1"/>
  <c r="J314" i="1"/>
  <c r="K313" i="1"/>
  <c r="L313" i="1" s="1"/>
  <c r="M313" i="1" s="1"/>
  <c r="N313" i="1" s="1"/>
  <c r="J313" i="1"/>
  <c r="K312" i="1"/>
  <c r="J312" i="1"/>
  <c r="L312" i="1" s="1"/>
  <c r="M312" i="1" s="1"/>
  <c r="N312" i="1" s="1"/>
  <c r="K311" i="1"/>
  <c r="J311" i="1"/>
  <c r="K310" i="1"/>
  <c r="J310" i="1"/>
  <c r="K309" i="1"/>
  <c r="L309" i="1" s="1"/>
  <c r="M309" i="1" s="1"/>
  <c r="N309" i="1" s="1"/>
  <c r="J309" i="1"/>
  <c r="N308" i="1"/>
  <c r="K308" i="1"/>
  <c r="J308" i="1"/>
  <c r="L308" i="1" s="1"/>
  <c r="M308" i="1" s="1"/>
  <c r="K307" i="1"/>
  <c r="J307" i="1"/>
  <c r="K306" i="1"/>
  <c r="J306" i="1"/>
  <c r="K305" i="1"/>
  <c r="L305" i="1" s="1"/>
  <c r="M305" i="1" s="1"/>
  <c r="N305" i="1" s="1"/>
  <c r="J305" i="1"/>
  <c r="K304" i="1"/>
  <c r="J304" i="1"/>
  <c r="K303" i="1"/>
  <c r="J303" i="1"/>
  <c r="K302" i="1"/>
  <c r="J302" i="1"/>
  <c r="L302" i="1" s="1"/>
  <c r="M302" i="1" s="1"/>
  <c r="N302" i="1" s="1"/>
  <c r="K301" i="1"/>
  <c r="L301" i="1" s="1"/>
  <c r="M301" i="1" s="1"/>
  <c r="N301" i="1" s="1"/>
  <c r="J301" i="1"/>
  <c r="K300" i="1"/>
  <c r="J300" i="1"/>
  <c r="K299" i="1"/>
  <c r="J299" i="1"/>
  <c r="K298" i="1"/>
  <c r="J298" i="1"/>
  <c r="K297" i="1"/>
  <c r="L297" i="1" s="1"/>
  <c r="M297" i="1" s="1"/>
  <c r="N297" i="1" s="1"/>
  <c r="J297" i="1"/>
  <c r="K296" i="1"/>
  <c r="J296" i="1"/>
  <c r="K295" i="1"/>
  <c r="J295" i="1"/>
  <c r="K294" i="1"/>
  <c r="L294" i="1" s="1"/>
  <c r="M294" i="1" s="1"/>
  <c r="N294" i="1" s="1"/>
  <c r="J294" i="1"/>
  <c r="K293" i="1"/>
  <c r="L293" i="1" s="1"/>
  <c r="M293" i="1" s="1"/>
  <c r="N293" i="1" s="1"/>
  <c r="J293" i="1"/>
  <c r="K292" i="1"/>
  <c r="J292" i="1"/>
  <c r="K291" i="1"/>
  <c r="J291" i="1"/>
  <c r="K290" i="1"/>
  <c r="L290" i="1" s="1"/>
  <c r="M290" i="1" s="1"/>
  <c r="N290" i="1" s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L283" i="1" s="1"/>
  <c r="M283" i="1" s="1"/>
  <c r="N283" i="1" s="1"/>
  <c r="J283" i="1"/>
  <c r="K282" i="1"/>
  <c r="J282" i="1"/>
  <c r="K281" i="1"/>
  <c r="J281" i="1"/>
  <c r="L281" i="1" s="1"/>
  <c r="M281" i="1" s="1"/>
  <c r="N281" i="1" s="1"/>
  <c r="K280" i="1"/>
  <c r="J280" i="1"/>
  <c r="K279" i="1"/>
  <c r="J279" i="1"/>
  <c r="K278" i="1"/>
  <c r="L278" i="1" s="1"/>
  <c r="M278" i="1" s="1"/>
  <c r="N278" i="1" s="1"/>
  <c r="J278" i="1"/>
  <c r="L277" i="1"/>
  <c r="M277" i="1" s="1"/>
  <c r="N277" i="1" s="1"/>
  <c r="K277" i="1"/>
  <c r="J277" i="1"/>
  <c r="K276" i="1"/>
  <c r="J276" i="1"/>
  <c r="K275" i="1"/>
  <c r="J275" i="1"/>
  <c r="K274" i="1"/>
  <c r="J274" i="1"/>
  <c r="K273" i="1"/>
  <c r="J273" i="1"/>
  <c r="K272" i="1"/>
  <c r="J272" i="1"/>
  <c r="L272" i="1" s="1"/>
  <c r="M272" i="1" s="1"/>
  <c r="N272" i="1" s="1"/>
  <c r="K271" i="1"/>
  <c r="J271" i="1"/>
  <c r="K270" i="1"/>
  <c r="J270" i="1"/>
  <c r="K269" i="1"/>
  <c r="J269" i="1"/>
  <c r="K268" i="1"/>
  <c r="L268" i="1" s="1"/>
  <c r="M268" i="1" s="1"/>
  <c r="N268" i="1" s="1"/>
  <c r="J268" i="1"/>
  <c r="K267" i="1"/>
  <c r="J267" i="1"/>
  <c r="K266" i="1"/>
  <c r="J266" i="1"/>
  <c r="K265" i="1"/>
  <c r="J265" i="1"/>
  <c r="K264" i="1"/>
  <c r="J264" i="1"/>
  <c r="L264" i="1" s="1"/>
  <c r="M264" i="1" s="1"/>
  <c r="N264" i="1" s="1"/>
  <c r="K263" i="1"/>
  <c r="J263" i="1"/>
  <c r="K262" i="1"/>
  <c r="J262" i="1"/>
  <c r="L262" i="1" s="1"/>
  <c r="M262" i="1" s="1"/>
  <c r="N262" i="1" s="1"/>
  <c r="K261" i="1"/>
  <c r="J261" i="1"/>
  <c r="K260" i="1"/>
  <c r="J260" i="1"/>
  <c r="K259" i="1"/>
  <c r="J259" i="1"/>
  <c r="K258" i="1"/>
  <c r="J258" i="1"/>
  <c r="K257" i="1"/>
  <c r="J257" i="1"/>
  <c r="K256" i="1"/>
  <c r="L256" i="1" s="1"/>
  <c r="M256" i="1" s="1"/>
  <c r="N256" i="1" s="1"/>
  <c r="J256" i="1"/>
  <c r="K255" i="1"/>
  <c r="L255" i="1" s="1"/>
  <c r="M255" i="1" s="1"/>
  <c r="N255" i="1" s="1"/>
  <c r="J255" i="1"/>
  <c r="K254" i="1"/>
  <c r="J254" i="1"/>
  <c r="L253" i="1"/>
  <c r="M253" i="1" s="1"/>
  <c r="N253" i="1" s="1"/>
  <c r="K253" i="1"/>
  <c r="J253" i="1"/>
  <c r="K252" i="1"/>
  <c r="J252" i="1"/>
  <c r="K251" i="1"/>
  <c r="J251" i="1"/>
  <c r="K250" i="1"/>
  <c r="J250" i="1"/>
  <c r="K249" i="1"/>
  <c r="L249" i="1" s="1"/>
  <c r="M249" i="1" s="1"/>
  <c r="N249" i="1" s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L238" i="1"/>
  <c r="M238" i="1" s="1"/>
  <c r="N238" i="1" s="1"/>
  <c r="K238" i="1"/>
  <c r="J238" i="1"/>
  <c r="K237" i="1"/>
  <c r="J237" i="1"/>
  <c r="K236" i="1"/>
  <c r="J236" i="1"/>
  <c r="K235" i="1"/>
  <c r="J235" i="1"/>
  <c r="K234" i="1"/>
  <c r="J234" i="1"/>
  <c r="L234" i="1" s="1"/>
  <c r="M234" i="1" s="1"/>
  <c r="N234" i="1" s="1"/>
  <c r="K233" i="1"/>
  <c r="J233" i="1"/>
  <c r="L233" i="1" s="1"/>
  <c r="M233" i="1" s="1"/>
  <c r="N233" i="1" s="1"/>
  <c r="K232" i="1"/>
  <c r="J232" i="1"/>
  <c r="K231" i="1"/>
  <c r="J231" i="1"/>
  <c r="K230" i="1"/>
  <c r="J230" i="1"/>
  <c r="K229" i="1"/>
  <c r="J229" i="1"/>
  <c r="L229" i="1" s="1"/>
  <c r="M229" i="1" s="1"/>
  <c r="N229" i="1" s="1"/>
  <c r="K228" i="1"/>
  <c r="J228" i="1"/>
  <c r="K227" i="1"/>
  <c r="J227" i="1"/>
  <c r="K226" i="1"/>
  <c r="J226" i="1"/>
  <c r="K225" i="1"/>
  <c r="J225" i="1"/>
  <c r="L225" i="1" s="1"/>
  <c r="M225" i="1" s="1"/>
  <c r="N225" i="1" s="1"/>
  <c r="K224" i="1"/>
  <c r="J224" i="1"/>
  <c r="K223" i="1"/>
  <c r="J223" i="1"/>
  <c r="K222" i="1"/>
  <c r="L222" i="1" s="1"/>
  <c r="M222" i="1" s="1"/>
  <c r="N222" i="1" s="1"/>
  <c r="J222" i="1"/>
  <c r="K221" i="1"/>
  <c r="J221" i="1"/>
  <c r="L221" i="1" s="1"/>
  <c r="M221" i="1" s="1"/>
  <c r="N221" i="1" s="1"/>
  <c r="K220" i="1"/>
  <c r="J220" i="1"/>
  <c r="K219" i="1"/>
  <c r="J219" i="1"/>
  <c r="K218" i="1"/>
  <c r="L218" i="1" s="1"/>
  <c r="M218" i="1" s="1"/>
  <c r="N218" i="1" s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L206" i="1" s="1"/>
  <c r="M206" i="1" s="1"/>
  <c r="N206" i="1" s="1"/>
  <c r="K205" i="1"/>
  <c r="J205" i="1"/>
  <c r="K204" i="1"/>
  <c r="J204" i="1"/>
  <c r="K203" i="1"/>
  <c r="J203" i="1"/>
  <c r="L202" i="1"/>
  <c r="M202" i="1" s="1"/>
  <c r="N202" i="1" s="1"/>
  <c r="K202" i="1"/>
  <c r="J202" i="1"/>
  <c r="K201" i="1"/>
  <c r="J201" i="1"/>
  <c r="L201" i="1" s="1"/>
  <c r="M201" i="1" s="1"/>
  <c r="N201" i="1" s="1"/>
  <c r="K200" i="1"/>
  <c r="J200" i="1"/>
  <c r="K199" i="1"/>
  <c r="J199" i="1"/>
  <c r="K198" i="1"/>
  <c r="J198" i="1"/>
  <c r="K197" i="1"/>
  <c r="J197" i="1"/>
  <c r="L197" i="1" s="1"/>
  <c r="M197" i="1" s="1"/>
  <c r="N197" i="1" s="1"/>
  <c r="K196" i="1"/>
  <c r="J196" i="1"/>
  <c r="K195" i="1"/>
  <c r="J195" i="1"/>
  <c r="K194" i="1"/>
  <c r="J194" i="1"/>
  <c r="K193" i="1"/>
  <c r="J193" i="1"/>
  <c r="L193" i="1" s="1"/>
  <c r="M193" i="1" s="1"/>
  <c r="N193" i="1" s="1"/>
  <c r="K192" i="1"/>
  <c r="J192" i="1"/>
  <c r="K191" i="1"/>
  <c r="J191" i="1"/>
  <c r="K190" i="1"/>
  <c r="L190" i="1" s="1"/>
  <c r="M190" i="1" s="1"/>
  <c r="N190" i="1" s="1"/>
  <c r="J190" i="1"/>
  <c r="M189" i="1"/>
  <c r="N189" i="1" s="1"/>
  <c r="K189" i="1"/>
  <c r="J189" i="1"/>
  <c r="L189" i="1" s="1"/>
  <c r="K188" i="1"/>
  <c r="J188" i="1"/>
  <c r="K187" i="1"/>
  <c r="J187" i="1"/>
  <c r="K186" i="1"/>
  <c r="L186" i="1" s="1"/>
  <c r="M186" i="1" s="1"/>
  <c r="N186" i="1" s="1"/>
  <c r="J186" i="1"/>
  <c r="K185" i="1"/>
  <c r="J185" i="1"/>
  <c r="K184" i="1"/>
  <c r="J184" i="1"/>
  <c r="K183" i="1"/>
  <c r="L183" i="1" s="1"/>
  <c r="M183" i="1" s="1"/>
  <c r="N183" i="1" s="1"/>
  <c r="J183" i="1"/>
  <c r="K182" i="1"/>
  <c r="L182" i="1" s="1"/>
  <c r="M182" i="1" s="1"/>
  <c r="N182" i="1" s="1"/>
  <c r="J182" i="1"/>
  <c r="K181" i="1"/>
  <c r="J181" i="1"/>
  <c r="K180" i="1"/>
  <c r="J180" i="1"/>
  <c r="K179" i="1"/>
  <c r="J179" i="1"/>
  <c r="L178" i="1"/>
  <c r="M178" i="1" s="1"/>
  <c r="N178" i="1" s="1"/>
  <c r="K178" i="1"/>
  <c r="J178" i="1"/>
  <c r="K177" i="1"/>
  <c r="J177" i="1"/>
  <c r="L177" i="1" s="1"/>
  <c r="M177" i="1" s="1"/>
  <c r="N177" i="1" s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L170" i="1" s="1"/>
  <c r="M170" i="1" s="1"/>
  <c r="N170" i="1" s="1"/>
  <c r="J170" i="1"/>
  <c r="K169" i="1"/>
  <c r="J169" i="1"/>
  <c r="K168" i="1"/>
  <c r="J168" i="1"/>
  <c r="K167" i="1"/>
  <c r="L167" i="1" s="1"/>
  <c r="M167" i="1" s="1"/>
  <c r="N167" i="1" s="1"/>
  <c r="J167" i="1"/>
  <c r="K166" i="1"/>
  <c r="L166" i="1" s="1"/>
  <c r="M166" i="1" s="1"/>
  <c r="N166" i="1" s="1"/>
  <c r="J166" i="1"/>
  <c r="K165" i="1"/>
  <c r="J165" i="1"/>
  <c r="K164" i="1"/>
  <c r="J164" i="1"/>
  <c r="K163" i="1"/>
  <c r="J163" i="1"/>
  <c r="K162" i="1"/>
  <c r="J162" i="1"/>
  <c r="L162" i="1" s="1"/>
  <c r="M162" i="1" s="1"/>
  <c r="N162" i="1" s="1"/>
  <c r="K161" i="1"/>
  <c r="J161" i="1"/>
  <c r="L161" i="1" s="1"/>
  <c r="M161" i="1" s="1"/>
  <c r="N161" i="1" s="1"/>
  <c r="K160" i="1"/>
  <c r="J160" i="1"/>
  <c r="K159" i="1"/>
  <c r="J159" i="1"/>
  <c r="K158" i="1"/>
  <c r="J158" i="1"/>
  <c r="K157" i="1"/>
  <c r="J157" i="1"/>
  <c r="L157" i="1" s="1"/>
  <c r="M157" i="1" s="1"/>
  <c r="N157" i="1" s="1"/>
  <c r="K156" i="1"/>
  <c r="J156" i="1"/>
  <c r="K155" i="1"/>
  <c r="J155" i="1"/>
  <c r="L155" i="1" s="1"/>
  <c r="M155" i="1" s="1"/>
  <c r="N155" i="1" s="1"/>
  <c r="K154" i="1"/>
  <c r="L154" i="1" s="1"/>
  <c r="M154" i="1" s="1"/>
  <c r="N154" i="1" s="1"/>
  <c r="J154" i="1"/>
  <c r="K153" i="1"/>
  <c r="J153" i="1"/>
  <c r="K152" i="1"/>
  <c r="J152" i="1"/>
  <c r="K151" i="1"/>
  <c r="L151" i="1" s="1"/>
  <c r="M151" i="1" s="1"/>
  <c r="N151" i="1" s="1"/>
  <c r="J151" i="1"/>
  <c r="K150" i="1"/>
  <c r="J150" i="1"/>
  <c r="K149" i="1"/>
  <c r="J149" i="1"/>
  <c r="L149" i="1" s="1"/>
  <c r="M149" i="1" s="1"/>
  <c r="N149" i="1" s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L138" i="1" s="1"/>
  <c r="M138" i="1" s="1"/>
  <c r="N138" i="1" s="1"/>
  <c r="J138" i="1"/>
  <c r="K137" i="1"/>
  <c r="J137" i="1"/>
  <c r="K136" i="1"/>
  <c r="L136" i="1" s="1"/>
  <c r="M136" i="1" s="1"/>
  <c r="N136" i="1" s="1"/>
  <c r="J136" i="1"/>
  <c r="K135" i="1"/>
  <c r="J135" i="1"/>
  <c r="K134" i="1"/>
  <c r="L134" i="1" s="1"/>
  <c r="M134" i="1" s="1"/>
  <c r="N134" i="1" s="1"/>
  <c r="J134" i="1"/>
  <c r="K133" i="1"/>
  <c r="J133" i="1"/>
  <c r="K132" i="1"/>
  <c r="J132" i="1"/>
  <c r="L131" i="1"/>
  <c r="M131" i="1" s="1"/>
  <c r="N131" i="1" s="1"/>
  <c r="K131" i="1"/>
  <c r="J131" i="1"/>
  <c r="K130" i="1"/>
  <c r="L130" i="1" s="1"/>
  <c r="M130" i="1" s="1"/>
  <c r="N130" i="1" s="1"/>
  <c r="J130" i="1"/>
  <c r="K129" i="1"/>
  <c r="L129" i="1" s="1"/>
  <c r="M129" i="1" s="1"/>
  <c r="N129" i="1" s="1"/>
  <c r="J129" i="1"/>
  <c r="K128" i="1"/>
  <c r="J128" i="1"/>
  <c r="K127" i="1"/>
  <c r="J127" i="1"/>
  <c r="K126" i="1"/>
  <c r="L126" i="1" s="1"/>
  <c r="M126" i="1" s="1"/>
  <c r="N126" i="1" s="1"/>
  <c r="J126" i="1"/>
  <c r="K125" i="1"/>
  <c r="J125" i="1"/>
  <c r="K124" i="1"/>
  <c r="J124" i="1"/>
  <c r="K123" i="1"/>
  <c r="J123" i="1"/>
  <c r="K122" i="1"/>
  <c r="L122" i="1" s="1"/>
  <c r="M122" i="1" s="1"/>
  <c r="N122" i="1" s="1"/>
  <c r="J122" i="1"/>
  <c r="K121" i="1"/>
  <c r="J121" i="1"/>
  <c r="K120" i="1"/>
  <c r="J120" i="1"/>
  <c r="K119" i="1"/>
  <c r="L119" i="1" s="1"/>
  <c r="M119" i="1" s="1"/>
  <c r="N119" i="1" s="1"/>
  <c r="J119" i="1"/>
  <c r="K118" i="1"/>
  <c r="J118" i="1"/>
  <c r="L117" i="1"/>
  <c r="M117" i="1" s="1"/>
  <c r="N117" i="1" s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L106" i="1" s="1"/>
  <c r="M106" i="1" s="1"/>
  <c r="N106" i="1" s="1"/>
  <c r="J106" i="1"/>
  <c r="K105" i="1"/>
  <c r="J105" i="1"/>
  <c r="K104" i="1"/>
  <c r="L104" i="1" s="1"/>
  <c r="M104" i="1" s="1"/>
  <c r="N104" i="1" s="1"/>
  <c r="J104" i="1"/>
  <c r="K103" i="1"/>
  <c r="J103" i="1"/>
  <c r="K102" i="1"/>
  <c r="L102" i="1" s="1"/>
  <c r="M102" i="1" s="1"/>
  <c r="N102" i="1" s="1"/>
  <c r="J102" i="1"/>
  <c r="K101" i="1"/>
  <c r="J101" i="1"/>
  <c r="K100" i="1"/>
  <c r="J100" i="1"/>
  <c r="K99" i="1"/>
  <c r="J99" i="1"/>
  <c r="L99" i="1" s="1"/>
  <c r="M99" i="1" s="1"/>
  <c r="N99" i="1" s="1"/>
  <c r="K98" i="1"/>
  <c r="L98" i="1" s="1"/>
  <c r="M98" i="1" s="1"/>
  <c r="N98" i="1" s="1"/>
  <c r="J98" i="1"/>
  <c r="K97" i="1"/>
  <c r="L97" i="1" s="1"/>
  <c r="M97" i="1" s="1"/>
  <c r="N97" i="1" s="1"/>
  <c r="J97" i="1"/>
  <c r="K96" i="1"/>
  <c r="J96" i="1"/>
  <c r="K95" i="1"/>
  <c r="J95" i="1"/>
  <c r="K94" i="1"/>
  <c r="L94" i="1" s="1"/>
  <c r="M94" i="1" s="1"/>
  <c r="N94" i="1" s="1"/>
  <c r="J94" i="1"/>
  <c r="K93" i="1"/>
  <c r="J93" i="1"/>
  <c r="K92" i="1"/>
  <c r="J92" i="1"/>
  <c r="K91" i="1"/>
  <c r="J91" i="1"/>
  <c r="K90" i="1"/>
  <c r="L90" i="1" s="1"/>
  <c r="M90" i="1" s="1"/>
  <c r="N90" i="1" s="1"/>
  <c r="J90" i="1"/>
  <c r="K89" i="1"/>
  <c r="J89" i="1"/>
  <c r="K88" i="1"/>
  <c r="L88" i="1" s="1"/>
  <c r="M88" i="1" s="1"/>
  <c r="N88" i="1" s="1"/>
  <c r="J88" i="1"/>
  <c r="K87" i="1"/>
  <c r="L87" i="1" s="1"/>
  <c r="M87" i="1" s="1"/>
  <c r="N87" i="1" s="1"/>
  <c r="J87" i="1"/>
  <c r="K86" i="1"/>
  <c r="L86" i="1" s="1"/>
  <c r="M86" i="1" s="1"/>
  <c r="N86" i="1" s="1"/>
  <c r="J86" i="1"/>
  <c r="K85" i="1"/>
  <c r="J85" i="1"/>
  <c r="L85" i="1" s="1"/>
  <c r="M85" i="1" s="1"/>
  <c r="N85" i="1" s="1"/>
  <c r="K84" i="1"/>
  <c r="L84" i="1" s="1"/>
  <c r="M84" i="1" s="1"/>
  <c r="N84" i="1" s="1"/>
  <c r="J84" i="1"/>
  <c r="K83" i="1"/>
  <c r="J83" i="1"/>
  <c r="K82" i="1"/>
  <c r="J82" i="1"/>
  <c r="K81" i="1"/>
  <c r="L81" i="1" s="1"/>
  <c r="M81" i="1" s="1"/>
  <c r="N81" i="1" s="1"/>
  <c r="J81" i="1"/>
  <c r="K80" i="1"/>
  <c r="L80" i="1" s="1"/>
  <c r="M80" i="1" s="1"/>
  <c r="N80" i="1" s="1"/>
  <c r="J80" i="1"/>
  <c r="K79" i="1"/>
  <c r="J79" i="1"/>
  <c r="K78" i="1"/>
  <c r="L78" i="1" s="1"/>
  <c r="M78" i="1" s="1"/>
  <c r="N78" i="1" s="1"/>
  <c r="J78" i="1"/>
  <c r="K77" i="1"/>
  <c r="J77" i="1"/>
  <c r="K76" i="1"/>
  <c r="L76" i="1" s="1"/>
  <c r="M76" i="1" s="1"/>
  <c r="N76" i="1" s="1"/>
  <c r="J76" i="1"/>
  <c r="K75" i="1"/>
  <c r="J75" i="1"/>
  <c r="K74" i="1"/>
  <c r="L74" i="1" s="1"/>
  <c r="M74" i="1" s="1"/>
  <c r="N74" i="1" s="1"/>
  <c r="J74" i="1"/>
  <c r="K73" i="1"/>
  <c r="L73" i="1" s="1"/>
  <c r="M73" i="1" s="1"/>
  <c r="N73" i="1" s="1"/>
  <c r="J73" i="1"/>
  <c r="K72" i="1"/>
  <c r="L72" i="1" s="1"/>
  <c r="M72" i="1" s="1"/>
  <c r="N72" i="1" s="1"/>
  <c r="J72" i="1"/>
  <c r="K71" i="1"/>
  <c r="J71" i="1"/>
  <c r="K70" i="1"/>
  <c r="L70" i="1" s="1"/>
  <c r="M70" i="1" s="1"/>
  <c r="N70" i="1" s="1"/>
  <c r="J70" i="1"/>
  <c r="K69" i="1"/>
  <c r="J69" i="1"/>
  <c r="K68" i="1"/>
  <c r="J68" i="1"/>
  <c r="K67" i="1"/>
  <c r="J67" i="1"/>
  <c r="K66" i="1"/>
  <c r="J66" i="1"/>
  <c r="K65" i="1"/>
  <c r="L65" i="1" s="1"/>
  <c r="M65" i="1" s="1"/>
  <c r="N65" i="1" s="1"/>
  <c r="J65" i="1"/>
  <c r="K64" i="1"/>
  <c r="L64" i="1" s="1"/>
  <c r="M64" i="1" s="1"/>
  <c r="N64" i="1" s="1"/>
  <c r="J64" i="1"/>
  <c r="K63" i="1"/>
  <c r="J63" i="1"/>
  <c r="K62" i="1"/>
  <c r="L62" i="1" s="1"/>
  <c r="M62" i="1" s="1"/>
  <c r="N62" i="1" s="1"/>
  <c r="J62" i="1"/>
  <c r="L61" i="1"/>
  <c r="M61" i="1" s="1"/>
  <c r="N61" i="1" s="1"/>
  <c r="K61" i="1"/>
  <c r="J61" i="1"/>
  <c r="K60" i="1"/>
  <c r="L60" i="1" s="1"/>
  <c r="M60" i="1" s="1"/>
  <c r="N60" i="1" s="1"/>
  <c r="J60" i="1"/>
  <c r="K59" i="1"/>
  <c r="J59" i="1"/>
  <c r="K58" i="1"/>
  <c r="J58" i="1"/>
  <c r="K57" i="1"/>
  <c r="L57" i="1" s="1"/>
  <c r="M57" i="1" s="1"/>
  <c r="N57" i="1" s="1"/>
  <c r="J57" i="1"/>
  <c r="K56" i="1"/>
  <c r="L56" i="1" s="1"/>
  <c r="M56" i="1" s="1"/>
  <c r="N56" i="1" s="1"/>
  <c r="J56" i="1"/>
  <c r="K55" i="1"/>
  <c r="J55" i="1"/>
  <c r="K54" i="1"/>
  <c r="L54" i="1" s="1"/>
  <c r="M54" i="1" s="1"/>
  <c r="N54" i="1" s="1"/>
  <c r="J54" i="1"/>
  <c r="K53" i="1"/>
  <c r="J53" i="1"/>
  <c r="K52" i="1"/>
  <c r="J52" i="1"/>
  <c r="K51" i="1"/>
  <c r="J51" i="1"/>
  <c r="K50" i="1"/>
  <c r="J50" i="1"/>
  <c r="K49" i="1"/>
  <c r="L49" i="1" s="1"/>
  <c r="M49" i="1" s="1"/>
  <c r="N49" i="1" s="1"/>
  <c r="J49" i="1"/>
  <c r="K48" i="1"/>
  <c r="L48" i="1" s="1"/>
  <c r="M48" i="1" s="1"/>
  <c r="N48" i="1" s="1"/>
  <c r="J48" i="1"/>
  <c r="K47" i="1"/>
  <c r="J47" i="1"/>
  <c r="K46" i="1"/>
  <c r="L46" i="1" s="1"/>
  <c r="M46" i="1" s="1"/>
  <c r="N46" i="1" s="1"/>
  <c r="J46" i="1"/>
  <c r="K45" i="1"/>
  <c r="J45" i="1"/>
  <c r="L45" i="1" s="1"/>
  <c r="M45" i="1" s="1"/>
  <c r="N45" i="1" s="1"/>
  <c r="K44" i="1"/>
  <c r="L44" i="1" s="1"/>
  <c r="M44" i="1" s="1"/>
  <c r="N44" i="1" s="1"/>
  <c r="J44" i="1"/>
  <c r="K43" i="1"/>
  <c r="J43" i="1"/>
  <c r="K42" i="1"/>
  <c r="J42" i="1"/>
  <c r="K41" i="1"/>
  <c r="L41" i="1" s="1"/>
  <c r="M41" i="1" s="1"/>
  <c r="N41" i="1" s="1"/>
  <c r="J41" i="1"/>
  <c r="K40" i="1"/>
  <c r="L40" i="1" s="1"/>
  <c r="M40" i="1" s="1"/>
  <c r="N40" i="1" s="1"/>
  <c r="J40" i="1"/>
  <c r="K39" i="1"/>
  <c r="J39" i="1"/>
  <c r="K38" i="1"/>
  <c r="L38" i="1" s="1"/>
  <c r="M38" i="1" s="1"/>
  <c r="N38" i="1" s="1"/>
  <c r="J38" i="1"/>
  <c r="K37" i="1"/>
  <c r="J37" i="1"/>
  <c r="K36" i="1"/>
  <c r="J36" i="1"/>
  <c r="K35" i="1"/>
  <c r="J35" i="1"/>
  <c r="K34" i="1"/>
  <c r="J34" i="1"/>
  <c r="K33" i="1"/>
  <c r="L33" i="1" s="1"/>
  <c r="M33" i="1" s="1"/>
  <c r="N33" i="1" s="1"/>
  <c r="J33" i="1"/>
  <c r="K32" i="1"/>
  <c r="L32" i="1" s="1"/>
  <c r="M32" i="1" s="1"/>
  <c r="N32" i="1" s="1"/>
  <c r="J32" i="1"/>
  <c r="K31" i="1"/>
  <c r="J31" i="1"/>
  <c r="K30" i="1"/>
  <c r="L30" i="1" s="1"/>
  <c r="M30" i="1" s="1"/>
  <c r="N30" i="1" s="1"/>
  <c r="J30" i="1"/>
  <c r="L29" i="1"/>
  <c r="M29" i="1" s="1"/>
  <c r="N29" i="1" s="1"/>
  <c r="K29" i="1"/>
  <c r="J29" i="1"/>
  <c r="K28" i="1"/>
  <c r="L28" i="1" s="1"/>
  <c r="M28" i="1" s="1"/>
  <c r="N28" i="1" s="1"/>
  <c r="J28" i="1"/>
  <c r="K27" i="1"/>
  <c r="J27" i="1"/>
  <c r="K26" i="1"/>
  <c r="J26" i="1"/>
  <c r="K25" i="1"/>
  <c r="L25" i="1" s="1"/>
  <c r="M25" i="1" s="1"/>
  <c r="N25" i="1" s="1"/>
  <c r="J25" i="1"/>
  <c r="K24" i="1"/>
  <c r="L24" i="1" s="1"/>
  <c r="M24" i="1" s="1"/>
  <c r="N24" i="1" s="1"/>
  <c r="J24" i="1"/>
  <c r="K23" i="1"/>
  <c r="J23" i="1"/>
  <c r="K22" i="1"/>
  <c r="L22" i="1" s="1"/>
  <c r="M22" i="1" s="1"/>
  <c r="N22" i="1" s="1"/>
  <c r="J22" i="1"/>
  <c r="K21" i="1"/>
  <c r="J21" i="1"/>
  <c r="K20" i="1"/>
  <c r="J20" i="1"/>
  <c r="K19" i="1"/>
  <c r="L19" i="1" s="1"/>
  <c r="M19" i="1" s="1"/>
  <c r="N19" i="1" s="1"/>
  <c r="J19" i="1"/>
  <c r="G18" i="1"/>
  <c r="H18" i="1" s="1"/>
  <c r="I18" i="1" s="1"/>
  <c r="J18" i="1" s="1"/>
  <c r="K18" i="1" s="1"/>
  <c r="L18" i="1" s="1"/>
  <c r="M18" i="1" s="1"/>
  <c r="N18" i="1" s="1"/>
  <c r="F18" i="1"/>
  <c r="G10" i="1"/>
  <c r="G9" i="1"/>
  <c r="G8" i="1"/>
  <c r="G7" i="1"/>
  <c r="G6" i="1"/>
  <c r="L21" i="1" l="1"/>
  <c r="M21" i="1" s="1"/>
  <c r="N21" i="1" s="1"/>
  <c r="L27" i="1"/>
  <c r="M27" i="1" s="1"/>
  <c r="N27" i="1" s="1"/>
  <c r="L36" i="1"/>
  <c r="M36" i="1" s="1"/>
  <c r="N36" i="1" s="1"/>
  <c r="L51" i="1"/>
  <c r="M51" i="1" s="1"/>
  <c r="N51" i="1" s="1"/>
  <c r="L53" i="1"/>
  <c r="M53" i="1" s="1"/>
  <c r="N53" i="1" s="1"/>
  <c r="L59" i="1"/>
  <c r="M59" i="1" s="1"/>
  <c r="N59" i="1" s="1"/>
  <c r="L68" i="1"/>
  <c r="M68" i="1" s="1"/>
  <c r="N68" i="1" s="1"/>
  <c r="L91" i="1"/>
  <c r="M91" i="1" s="1"/>
  <c r="N91" i="1" s="1"/>
  <c r="L93" i="1"/>
  <c r="M93" i="1" s="1"/>
  <c r="N93" i="1" s="1"/>
  <c r="L96" i="1"/>
  <c r="M96" i="1" s="1"/>
  <c r="N96" i="1" s="1"/>
  <c r="L105" i="1"/>
  <c r="M105" i="1" s="1"/>
  <c r="N105" i="1" s="1"/>
  <c r="L110" i="1"/>
  <c r="M110" i="1" s="1"/>
  <c r="N110" i="1" s="1"/>
  <c r="L114" i="1"/>
  <c r="M114" i="1" s="1"/>
  <c r="N114" i="1" s="1"/>
  <c r="L116" i="1"/>
  <c r="M116" i="1" s="1"/>
  <c r="N116" i="1" s="1"/>
  <c r="L127" i="1"/>
  <c r="M127" i="1" s="1"/>
  <c r="N127" i="1" s="1"/>
  <c r="L147" i="1"/>
  <c r="M147" i="1" s="1"/>
  <c r="N147" i="1" s="1"/>
  <c r="L158" i="1"/>
  <c r="M158" i="1" s="1"/>
  <c r="N158" i="1" s="1"/>
  <c r="L175" i="1"/>
  <c r="M175" i="1" s="1"/>
  <c r="N175" i="1" s="1"/>
  <c r="L185" i="1"/>
  <c r="M185" i="1" s="1"/>
  <c r="N185" i="1" s="1"/>
  <c r="L205" i="1"/>
  <c r="M205" i="1" s="1"/>
  <c r="N205" i="1" s="1"/>
  <c r="L226" i="1"/>
  <c r="M226" i="1" s="1"/>
  <c r="N226" i="1" s="1"/>
  <c r="L230" i="1"/>
  <c r="M230" i="1" s="1"/>
  <c r="N230" i="1" s="1"/>
  <c r="L241" i="1"/>
  <c r="M241" i="1" s="1"/>
  <c r="N241" i="1" s="1"/>
  <c r="L245" i="1"/>
  <c r="M245" i="1" s="1"/>
  <c r="N245" i="1" s="1"/>
  <c r="L250" i="1"/>
  <c r="M250" i="1" s="1"/>
  <c r="N250" i="1" s="1"/>
  <c r="L252" i="1"/>
  <c r="M252" i="1" s="1"/>
  <c r="N252" i="1" s="1"/>
  <c r="L261" i="1"/>
  <c r="M261" i="1" s="1"/>
  <c r="N261" i="1" s="1"/>
  <c r="L265" i="1"/>
  <c r="M265" i="1" s="1"/>
  <c r="N265" i="1" s="1"/>
  <c r="L270" i="1"/>
  <c r="M270" i="1" s="1"/>
  <c r="N270" i="1" s="1"/>
  <c r="L307" i="1"/>
  <c r="M307" i="1" s="1"/>
  <c r="N307" i="1" s="1"/>
  <c r="L310" i="1"/>
  <c r="M310" i="1" s="1"/>
  <c r="N310" i="1" s="1"/>
  <c r="L320" i="1"/>
  <c r="M320" i="1" s="1"/>
  <c r="N320" i="1" s="1"/>
  <c r="L330" i="1"/>
  <c r="M330" i="1" s="1"/>
  <c r="N330" i="1" s="1"/>
  <c r="L336" i="1"/>
  <c r="M336" i="1" s="1"/>
  <c r="N336" i="1" s="1"/>
  <c r="L337" i="1"/>
  <c r="M337" i="1" s="1"/>
  <c r="N337" i="1" s="1"/>
  <c r="L346" i="1"/>
  <c r="M346" i="1" s="1"/>
  <c r="N346" i="1" s="1"/>
  <c r="L354" i="1"/>
  <c r="M354" i="1" s="1"/>
  <c r="N354" i="1" s="1"/>
  <c r="L20" i="1"/>
  <c r="M20" i="1" s="1"/>
  <c r="N20" i="1" s="1"/>
  <c r="L35" i="1"/>
  <c r="M35" i="1" s="1"/>
  <c r="N35" i="1" s="1"/>
  <c r="L37" i="1"/>
  <c r="M37" i="1" s="1"/>
  <c r="N37" i="1" s="1"/>
  <c r="L43" i="1"/>
  <c r="M43" i="1" s="1"/>
  <c r="N43" i="1" s="1"/>
  <c r="L52" i="1"/>
  <c r="M52" i="1" s="1"/>
  <c r="N52" i="1" s="1"/>
  <c r="L67" i="1"/>
  <c r="M67" i="1" s="1"/>
  <c r="N67" i="1" s="1"/>
  <c r="L69" i="1"/>
  <c r="M69" i="1" s="1"/>
  <c r="N69" i="1" s="1"/>
  <c r="L75" i="1"/>
  <c r="M75" i="1" s="1"/>
  <c r="N75" i="1" s="1"/>
  <c r="L77" i="1"/>
  <c r="M77" i="1" s="1"/>
  <c r="N77" i="1" s="1"/>
  <c r="L83" i="1"/>
  <c r="M83" i="1" s="1"/>
  <c r="N83" i="1" s="1"/>
  <c r="L95" i="1"/>
  <c r="M95" i="1" s="1"/>
  <c r="N95" i="1" s="1"/>
  <c r="L115" i="1"/>
  <c r="M115" i="1" s="1"/>
  <c r="N115" i="1" s="1"/>
  <c r="L123" i="1"/>
  <c r="M123" i="1" s="1"/>
  <c r="N123" i="1" s="1"/>
  <c r="L125" i="1"/>
  <c r="M125" i="1" s="1"/>
  <c r="N125" i="1" s="1"/>
  <c r="L128" i="1"/>
  <c r="M128" i="1" s="1"/>
  <c r="N128" i="1" s="1"/>
  <c r="L137" i="1"/>
  <c r="M137" i="1" s="1"/>
  <c r="N137" i="1" s="1"/>
  <c r="L142" i="1"/>
  <c r="M142" i="1" s="1"/>
  <c r="N142" i="1" s="1"/>
  <c r="L146" i="1"/>
  <c r="M146" i="1" s="1"/>
  <c r="N146" i="1" s="1"/>
  <c r="L148" i="1"/>
  <c r="M148" i="1" s="1"/>
  <c r="N148" i="1" s="1"/>
  <c r="L159" i="1"/>
  <c r="M159" i="1" s="1"/>
  <c r="N159" i="1" s="1"/>
  <c r="L169" i="1"/>
  <c r="M169" i="1" s="1"/>
  <c r="N169" i="1" s="1"/>
  <c r="L174" i="1"/>
  <c r="M174" i="1" s="1"/>
  <c r="N174" i="1" s="1"/>
  <c r="L194" i="1"/>
  <c r="M194" i="1" s="1"/>
  <c r="N194" i="1" s="1"/>
  <c r="L198" i="1"/>
  <c r="M198" i="1" s="1"/>
  <c r="N198" i="1" s="1"/>
  <c r="L209" i="1"/>
  <c r="M209" i="1" s="1"/>
  <c r="N209" i="1" s="1"/>
  <c r="L213" i="1"/>
  <c r="M213" i="1" s="1"/>
  <c r="N213" i="1" s="1"/>
  <c r="L217" i="1"/>
  <c r="M217" i="1" s="1"/>
  <c r="N217" i="1" s="1"/>
  <c r="L237" i="1"/>
  <c r="M237" i="1" s="1"/>
  <c r="N237" i="1" s="1"/>
  <c r="L266" i="1"/>
  <c r="M266" i="1" s="1"/>
  <c r="N266" i="1" s="1"/>
  <c r="L273" i="1"/>
  <c r="M273" i="1" s="1"/>
  <c r="N273" i="1" s="1"/>
  <c r="L284" i="1"/>
  <c r="M284" i="1" s="1"/>
  <c r="N284" i="1" s="1"/>
  <c r="L288" i="1"/>
  <c r="M288" i="1" s="1"/>
  <c r="N288" i="1" s="1"/>
  <c r="L292" i="1"/>
  <c r="M292" i="1" s="1"/>
  <c r="N292" i="1" s="1"/>
  <c r="L296" i="1"/>
  <c r="M296" i="1" s="1"/>
  <c r="N296" i="1" s="1"/>
  <c r="L331" i="1"/>
  <c r="M331" i="1" s="1"/>
  <c r="N331" i="1" s="1"/>
  <c r="L343" i="1"/>
  <c r="M343" i="1" s="1"/>
  <c r="N343" i="1" s="1"/>
  <c r="L345" i="1"/>
  <c r="M345" i="1" s="1"/>
  <c r="N345" i="1" s="1"/>
  <c r="L351" i="1"/>
  <c r="M351" i="1" s="1"/>
  <c r="N351" i="1" s="1"/>
  <c r="L353" i="1"/>
  <c r="M353" i="1" s="1"/>
  <c r="N353" i="1" s="1"/>
  <c r="L23" i="1"/>
  <c r="M23" i="1" s="1"/>
  <c r="N23" i="1" s="1"/>
  <c r="L34" i="1"/>
  <c r="M34" i="1" s="1"/>
  <c r="N34" i="1" s="1"/>
  <c r="L39" i="1"/>
  <c r="M39" i="1" s="1"/>
  <c r="N39" i="1" s="1"/>
  <c r="L50" i="1"/>
  <c r="M50" i="1" s="1"/>
  <c r="N50" i="1" s="1"/>
  <c r="L55" i="1"/>
  <c r="M55" i="1" s="1"/>
  <c r="N55" i="1" s="1"/>
  <c r="L66" i="1"/>
  <c r="M66" i="1" s="1"/>
  <c r="N66" i="1" s="1"/>
  <c r="L71" i="1"/>
  <c r="M71" i="1" s="1"/>
  <c r="N71" i="1" s="1"/>
  <c r="L79" i="1"/>
  <c r="M79" i="1" s="1"/>
  <c r="N79" i="1" s="1"/>
  <c r="L111" i="1"/>
  <c r="M111" i="1" s="1"/>
  <c r="N111" i="1" s="1"/>
  <c r="L133" i="1"/>
  <c r="M133" i="1" s="1"/>
  <c r="N133" i="1" s="1"/>
  <c r="L145" i="1"/>
  <c r="M145" i="1" s="1"/>
  <c r="N145" i="1" s="1"/>
  <c r="L242" i="1"/>
  <c r="M242" i="1" s="1"/>
  <c r="N242" i="1" s="1"/>
  <c r="L286" i="1"/>
  <c r="M286" i="1" s="1"/>
  <c r="N286" i="1" s="1"/>
  <c r="L26" i="1"/>
  <c r="M26" i="1" s="1"/>
  <c r="N26" i="1" s="1"/>
  <c r="L31" i="1"/>
  <c r="M31" i="1" s="1"/>
  <c r="N31" i="1" s="1"/>
  <c r="L42" i="1"/>
  <c r="M42" i="1" s="1"/>
  <c r="N42" i="1" s="1"/>
  <c r="L47" i="1"/>
  <c r="M47" i="1" s="1"/>
  <c r="N47" i="1" s="1"/>
  <c r="L58" i="1"/>
  <c r="M58" i="1" s="1"/>
  <c r="N58" i="1" s="1"/>
  <c r="L63" i="1"/>
  <c r="M63" i="1" s="1"/>
  <c r="N63" i="1" s="1"/>
  <c r="L101" i="1"/>
  <c r="M101" i="1" s="1"/>
  <c r="N101" i="1" s="1"/>
  <c r="L113" i="1"/>
  <c r="M113" i="1" s="1"/>
  <c r="N113" i="1" s="1"/>
  <c r="L143" i="1"/>
  <c r="M143" i="1" s="1"/>
  <c r="N143" i="1" s="1"/>
  <c r="L210" i="1"/>
  <c r="M210" i="1" s="1"/>
  <c r="N210" i="1" s="1"/>
  <c r="L214" i="1"/>
  <c r="M214" i="1" s="1"/>
  <c r="N214" i="1" s="1"/>
  <c r="L285" i="1"/>
  <c r="M285" i="1" s="1"/>
  <c r="N285" i="1" s="1"/>
  <c r="L289" i="1"/>
  <c r="M289" i="1" s="1"/>
  <c r="N289" i="1" s="1"/>
  <c r="L164" i="1"/>
  <c r="M164" i="1" s="1"/>
  <c r="N164" i="1" s="1"/>
  <c r="L172" i="1"/>
  <c r="M172" i="1" s="1"/>
  <c r="N172" i="1" s="1"/>
  <c r="L180" i="1"/>
  <c r="M180" i="1" s="1"/>
  <c r="N180" i="1" s="1"/>
  <c r="L195" i="1"/>
  <c r="M195" i="1" s="1"/>
  <c r="N195" i="1" s="1"/>
  <c r="L199" i="1"/>
  <c r="M199" i="1" s="1"/>
  <c r="N199" i="1" s="1"/>
  <c r="L211" i="1"/>
  <c r="M211" i="1" s="1"/>
  <c r="N211" i="1" s="1"/>
  <c r="L215" i="1"/>
  <c r="M215" i="1" s="1"/>
  <c r="N215" i="1" s="1"/>
  <c r="L227" i="1"/>
  <c r="M227" i="1" s="1"/>
  <c r="N227" i="1" s="1"/>
  <c r="L231" i="1"/>
  <c r="M231" i="1" s="1"/>
  <c r="N231" i="1" s="1"/>
  <c r="L243" i="1"/>
  <c r="M243" i="1" s="1"/>
  <c r="N243" i="1" s="1"/>
  <c r="L251" i="1"/>
  <c r="M251" i="1" s="1"/>
  <c r="N251" i="1" s="1"/>
  <c r="L275" i="1"/>
  <c r="M275" i="1" s="1"/>
  <c r="N275" i="1" s="1"/>
  <c r="L299" i="1"/>
  <c r="M299" i="1" s="1"/>
  <c r="N299" i="1" s="1"/>
  <c r="L314" i="1"/>
  <c r="M314" i="1" s="1"/>
  <c r="N314" i="1" s="1"/>
  <c r="L316" i="1"/>
  <c r="M316" i="1" s="1"/>
  <c r="N316" i="1" s="1"/>
  <c r="L323" i="1"/>
  <c r="M323" i="1" s="1"/>
  <c r="N323" i="1" s="1"/>
  <c r="L338" i="1"/>
  <c r="M338" i="1" s="1"/>
  <c r="N338" i="1" s="1"/>
  <c r="L347" i="1"/>
  <c r="M347" i="1" s="1"/>
  <c r="N347" i="1" s="1"/>
  <c r="L352" i="1"/>
  <c r="M352" i="1" s="1"/>
  <c r="N352" i="1" s="1"/>
  <c r="L100" i="1"/>
  <c r="M100" i="1" s="1"/>
  <c r="N100" i="1" s="1"/>
  <c r="L103" i="1"/>
  <c r="M103" i="1" s="1"/>
  <c r="N103" i="1" s="1"/>
  <c r="L112" i="1"/>
  <c r="M112" i="1" s="1"/>
  <c r="N112" i="1" s="1"/>
  <c r="L118" i="1"/>
  <c r="M118" i="1" s="1"/>
  <c r="N118" i="1" s="1"/>
  <c r="L120" i="1"/>
  <c r="M120" i="1" s="1"/>
  <c r="N120" i="1" s="1"/>
  <c r="L132" i="1"/>
  <c r="M132" i="1" s="1"/>
  <c r="N132" i="1" s="1"/>
  <c r="L135" i="1"/>
  <c r="M135" i="1" s="1"/>
  <c r="N135" i="1" s="1"/>
  <c r="L144" i="1"/>
  <c r="M144" i="1" s="1"/>
  <c r="N144" i="1" s="1"/>
  <c r="L150" i="1"/>
  <c r="M150" i="1" s="1"/>
  <c r="N150" i="1" s="1"/>
  <c r="L152" i="1"/>
  <c r="M152" i="1" s="1"/>
  <c r="N152" i="1" s="1"/>
  <c r="L254" i="1"/>
  <c r="M254" i="1" s="1"/>
  <c r="N254" i="1" s="1"/>
  <c r="L257" i="1"/>
  <c r="M257" i="1" s="1"/>
  <c r="N257" i="1" s="1"/>
  <c r="L267" i="1"/>
  <c r="M267" i="1" s="1"/>
  <c r="N267" i="1" s="1"/>
  <c r="L269" i="1"/>
  <c r="M269" i="1" s="1"/>
  <c r="N269" i="1" s="1"/>
  <c r="L282" i="1"/>
  <c r="M282" i="1" s="1"/>
  <c r="N282" i="1" s="1"/>
  <c r="L291" i="1"/>
  <c r="M291" i="1" s="1"/>
  <c r="N291" i="1" s="1"/>
  <c r="L306" i="1"/>
  <c r="M306" i="1" s="1"/>
  <c r="N306" i="1" s="1"/>
  <c r="L82" i="1"/>
  <c r="M82" i="1" s="1"/>
  <c r="N82" i="1" s="1"/>
  <c r="L89" i="1"/>
  <c r="M89" i="1" s="1"/>
  <c r="N89" i="1" s="1"/>
  <c r="L107" i="1"/>
  <c r="M107" i="1" s="1"/>
  <c r="N107" i="1" s="1"/>
  <c r="L109" i="1"/>
  <c r="M109" i="1" s="1"/>
  <c r="N109" i="1" s="1"/>
  <c r="L121" i="1"/>
  <c r="M121" i="1" s="1"/>
  <c r="N121" i="1" s="1"/>
  <c r="L139" i="1"/>
  <c r="M139" i="1" s="1"/>
  <c r="N139" i="1" s="1"/>
  <c r="L141" i="1"/>
  <c r="M141" i="1" s="1"/>
  <c r="N141" i="1" s="1"/>
  <c r="L153" i="1"/>
  <c r="M153" i="1" s="1"/>
  <c r="N153" i="1" s="1"/>
  <c r="L163" i="1"/>
  <c r="M163" i="1" s="1"/>
  <c r="N163" i="1" s="1"/>
  <c r="L165" i="1"/>
  <c r="M165" i="1" s="1"/>
  <c r="N165" i="1" s="1"/>
  <c r="L171" i="1"/>
  <c r="M171" i="1" s="1"/>
  <c r="N171" i="1" s="1"/>
  <c r="L173" i="1"/>
  <c r="M173" i="1" s="1"/>
  <c r="N173" i="1" s="1"/>
  <c r="L179" i="1"/>
  <c r="M179" i="1" s="1"/>
  <c r="N179" i="1" s="1"/>
  <c r="L181" i="1"/>
  <c r="M181" i="1" s="1"/>
  <c r="N181" i="1" s="1"/>
  <c r="L187" i="1"/>
  <c r="M187" i="1" s="1"/>
  <c r="N187" i="1" s="1"/>
  <c r="L191" i="1"/>
  <c r="M191" i="1" s="1"/>
  <c r="N191" i="1" s="1"/>
  <c r="L203" i="1"/>
  <c r="M203" i="1" s="1"/>
  <c r="N203" i="1" s="1"/>
  <c r="L207" i="1"/>
  <c r="M207" i="1" s="1"/>
  <c r="N207" i="1" s="1"/>
  <c r="L219" i="1"/>
  <c r="M219" i="1" s="1"/>
  <c r="N219" i="1" s="1"/>
  <c r="L223" i="1"/>
  <c r="M223" i="1" s="1"/>
  <c r="N223" i="1" s="1"/>
  <c r="L235" i="1"/>
  <c r="M235" i="1" s="1"/>
  <c r="N235" i="1" s="1"/>
  <c r="L239" i="1"/>
  <c r="M239" i="1" s="1"/>
  <c r="N239" i="1" s="1"/>
  <c r="L246" i="1"/>
  <c r="M246" i="1" s="1"/>
  <c r="N246" i="1" s="1"/>
  <c r="L248" i="1"/>
  <c r="M248" i="1" s="1"/>
  <c r="N248" i="1" s="1"/>
  <c r="L260" i="1"/>
  <c r="M260" i="1" s="1"/>
  <c r="N260" i="1" s="1"/>
  <c r="L271" i="1"/>
  <c r="M271" i="1" s="1"/>
  <c r="N271" i="1" s="1"/>
  <c r="L274" i="1"/>
  <c r="M274" i="1" s="1"/>
  <c r="N274" i="1" s="1"/>
  <c r="L276" i="1"/>
  <c r="M276" i="1" s="1"/>
  <c r="N276" i="1" s="1"/>
  <c r="L280" i="1"/>
  <c r="M280" i="1" s="1"/>
  <c r="N280" i="1" s="1"/>
  <c r="L298" i="1"/>
  <c r="M298" i="1" s="1"/>
  <c r="N298" i="1" s="1"/>
  <c r="L300" i="1"/>
  <c r="M300" i="1" s="1"/>
  <c r="N300" i="1" s="1"/>
  <c r="L304" i="1"/>
  <c r="M304" i="1" s="1"/>
  <c r="N304" i="1" s="1"/>
  <c r="L315" i="1"/>
  <c r="M315" i="1" s="1"/>
  <c r="N315" i="1" s="1"/>
  <c r="L322" i="1"/>
  <c r="M322" i="1" s="1"/>
  <c r="N322" i="1" s="1"/>
  <c r="L324" i="1"/>
  <c r="M324" i="1" s="1"/>
  <c r="N324" i="1" s="1"/>
  <c r="L328" i="1"/>
  <c r="M328" i="1" s="1"/>
  <c r="N328" i="1" s="1"/>
  <c r="L339" i="1"/>
  <c r="M339" i="1" s="1"/>
  <c r="N339" i="1" s="1"/>
  <c r="L344" i="1"/>
  <c r="M344" i="1" s="1"/>
  <c r="N344" i="1" s="1"/>
  <c r="L355" i="1"/>
  <c r="M355" i="1" s="1"/>
  <c r="N355" i="1" s="1"/>
  <c r="L92" i="1"/>
  <c r="M92" i="1" s="1"/>
  <c r="N92" i="1" s="1"/>
  <c r="L108" i="1"/>
  <c r="M108" i="1" s="1"/>
  <c r="N108" i="1" s="1"/>
  <c r="L124" i="1"/>
  <c r="M124" i="1" s="1"/>
  <c r="N124" i="1" s="1"/>
  <c r="L140" i="1"/>
  <c r="M140" i="1" s="1"/>
  <c r="N140" i="1" s="1"/>
  <c r="L156" i="1"/>
  <c r="M156" i="1" s="1"/>
  <c r="N156" i="1" s="1"/>
  <c r="L160" i="1"/>
  <c r="M160" i="1" s="1"/>
  <c r="N160" i="1" s="1"/>
  <c r="L168" i="1"/>
  <c r="M168" i="1" s="1"/>
  <c r="N168" i="1" s="1"/>
  <c r="L176" i="1"/>
  <c r="M176" i="1" s="1"/>
  <c r="N176" i="1" s="1"/>
  <c r="L184" i="1"/>
  <c r="M184" i="1" s="1"/>
  <c r="N184" i="1" s="1"/>
  <c r="L192" i="1"/>
  <c r="M192" i="1" s="1"/>
  <c r="N192" i="1" s="1"/>
  <c r="L200" i="1"/>
  <c r="M200" i="1" s="1"/>
  <c r="N200" i="1" s="1"/>
  <c r="L208" i="1"/>
  <c r="M208" i="1" s="1"/>
  <c r="N208" i="1" s="1"/>
  <c r="L216" i="1"/>
  <c r="M216" i="1" s="1"/>
  <c r="N216" i="1" s="1"/>
  <c r="L224" i="1"/>
  <c r="M224" i="1" s="1"/>
  <c r="N224" i="1" s="1"/>
  <c r="L232" i="1"/>
  <c r="M232" i="1" s="1"/>
  <c r="N232" i="1" s="1"/>
  <c r="L240" i="1"/>
  <c r="M240" i="1" s="1"/>
  <c r="N240" i="1" s="1"/>
  <c r="L258" i="1"/>
  <c r="M258" i="1" s="1"/>
  <c r="N258" i="1" s="1"/>
  <c r="K356" i="1"/>
  <c r="J356" i="1"/>
  <c r="L188" i="1"/>
  <c r="M188" i="1" s="1"/>
  <c r="N188" i="1" s="1"/>
  <c r="L196" i="1"/>
  <c r="M196" i="1" s="1"/>
  <c r="N196" i="1" s="1"/>
  <c r="L204" i="1"/>
  <c r="M204" i="1" s="1"/>
  <c r="N204" i="1" s="1"/>
  <c r="L212" i="1"/>
  <c r="M212" i="1" s="1"/>
  <c r="N212" i="1" s="1"/>
  <c r="L220" i="1"/>
  <c r="M220" i="1" s="1"/>
  <c r="N220" i="1" s="1"/>
  <c r="L228" i="1"/>
  <c r="M228" i="1" s="1"/>
  <c r="N228" i="1" s="1"/>
  <c r="L236" i="1"/>
  <c r="M236" i="1" s="1"/>
  <c r="N236" i="1" s="1"/>
  <c r="L244" i="1"/>
  <c r="M244" i="1" s="1"/>
  <c r="N244" i="1" s="1"/>
  <c r="L259" i="1"/>
  <c r="M259" i="1" s="1"/>
  <c r="N259" i="1" s="1"/>
  <c r="L279" i="1"/>
  <c r="M279" i="1" s="1"/>
  <c r="N279" i="1" s="1"/>
  <c r="L287" i="1"/>
  <c r="M287" i="1" s="1"/>
  <c r="N287" i="1" s="1"/>
  <c r="L295" i="1"/>
  <c r="M295" i="1" s="1"/>
  <c r="N295" i="1" s="1"/>
  <c r="L303" i="1"/>
  <c r="M303" i="1" s="1"/>
  <c r="N303" i="1" s="1"/>
  <c r="L311" i="1"/>
  <c r="M311" i="1" s="1"/>
  <c r="N311" i="1" s="1"/>
  <c r="L319" i="1"/>
  <c r="M319" i="1" s="1"/>
  <c r="N319" i="1" s="1"/>
  <c r="L327" i="1"/>
  <c r="M327" i="1" s="1"/>
  <c r="N327" i="1" s="1"/>
  <c r="L335" i="1"/>
  <c r="M335" i="1" s="1"/>
  <c r="N335" i="1" s="1"/>
  <c r="L247" i="1"/>
  <c r="M247" i="1" s="1"/>
  <c r="N247" i="1" s="1"/>
  <c r="L263" i="1"/>
  <c r="M263" i="1" s="1"/>
  <c r="N263" i="1" s="1"/>
  <c r="N356" i="1" l="1"/>
  <c r="D365" i="1"/>
  <c r="G12" i="1"/>
</calcChain>
</file>

<file path=xl/sharedStrings.xml><?xml version="1.0" encoding="utf-8"?>
<sst xmlns="http://schemas.openxmlformats.org/spreadsheetml/2006/main" count="754" uniqueCount="168">
  <si>
    <t>Приложение Б</t>
  </si>
  <si>
    <t>форма 9</t>
  </si>
  <si>
    <t>ОБОСНОВАНИЕ</t>
  </si>
  <si>
    <t>по начальной максимальной цене договора (НМЦ)</t>
  </si>
  <si>
    <t xml:space="preserve">Наименование закупки (предмет договора): </t>
  </si>
  <si>
    <t xml:space="preserve">Используемый метод определения НМЦ: </t>
  </si>
  <si>
    <t>Срок поставки (выполнения работ, оказания услуг):</t>
  </si>
  <si>
    <t>Информация о запросах ценовых предложений (коммерческих предложений):</t>
  </si>
  <si>
    <t xml:space="preserve">Информация о ценовых предложениях, включая информацию из открытых источников: </t>
  </si>
  <si>
    <t>НМЦ/цена контракта (договора) устанавливается в размере:
(с обязательным указанием информации - с учетом или без НДС, включая все налоги, сборы и обязательные платежи)</t>
  </si>
  <si>
    <t>Максимальное значение цены Договора составляет 1 200 000 (Один миллион двести тысяч) рублей 00 копеек, в том числе НДС по ставке 22%;
НМЦ единиц продукции всех позиций составляет 1 146 396 (Один миллион сто сорок шесть тысяч триста девяносто шесть) рублей 00 коп., в том чисде НДС 22 %</t>
  </si>
  <si>
    <t xml:space="preserve">Дата подготовки обоснования НМЦ: </t>
  </si>
  <si>
    <t>Расчет НМЦ</t>
  </si>
  <si>
    <t>№ п/п</t>
  </si>
  <si>
    <t>Наименование товара, работы, услуги</t>
  </si>
  <si>
    <t>Ед. изм.</t>
  </si>
  <si>
    <t>Кол-во</t>
  </si>
  <si>
    <t>Ценовые предложения, руб.</t>
  </si>
  <si>
    <t>Средняя цена, руб.</t>
  </si>
  <si>
    <t>Среднее квадратичное отклонение</t>
  </si>
  <si>
    <t>Коэффициент вариации</t>
  </si>
  <si>
    <t>Стоимость за 1 ед. товара принятая в расчет с учетом коэффициента вариации, руб. (с учетом налогов, сборов и других обязательных платежей)</t>
  </si>
  <si>
    <t>Стоимость, руб. 
(с учетом налогов, сборов и других обязательных платежей)</t>
  </si>
  <si>
    <t xml:space="preserve">№1* </t>
  </si>
  <si>
    <t xml:space="preserve">№2* </t>
  </si>
  <si>
    <t xml:space="preserve">№3* </t>
  </si>
  <si>
    <r>
      <t>договор №</t>
    </r>
    <r>
      <rPr>
        <sz val="10"/>
        <color rgb="FFFF0000"/>
        <rFont val="Times New Roman"/>
        <family val="1"/>
        <charset val="204"/>
      </rPr>
      <t>***</t>
    </r>
    <r>
      <rPr>
        <sz val="10"/>
        <color rgb="FF000000"/>
        <rFont val="Times New Roman"/>
        <family val="1"/>
        <charset val="204"/>
      </rPr>
      <t xml:space="preserve">от </t>
    </r>
    <r>
      <rPr>
        <sz val="10"/>
        <color rgb="FFFF0000"/>
        <rFont val="Times New Roman"/>
        <family val="1"/>
        <charset val="204"/>
      </rPr>
      <t xml:space="preserve"> г.</t>
    </r>
    <r>
      <rPr>
        <sz val="10"/>
        <color rgb="FF000000"/>
        <rFont val="Times New Roman"/>
        <family val="1"/>
        <charset val="204"/>
      </rPr>
      <t xml:space="preserve"> с учетом ИПЦ 2025-202</t>
    </r>
    <r>
      <rPr>
        <sz val="10"/>
        <color rgb="FFFF0000"/>
        <rFont val="Times New Roman"/>
        <family val="1"/>
        <charset val="204"/>
      </rPr>
      <t>6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FF0000"/>
        <rFont val="Times New Roman"/>
        <family val="1"/>
        <charset val="204"/>
      </rPr>
      <t>1,051</t>
    </r>
    <r>
      <rPr>
        <sz val="10"/>
        <color rgb="FF000000"/>
        <rFont val="Times New Roman"/>
        <family val="1"/>
        <charset val="204"/>
      </rPr>
      <t>) в соответствии с Методикой №357</t>
    </r>
  </si>
  <si>
    <t>Замена девелопера CF257A (HP 57A)</t>
  </si>
  <si>
    <t>шт.</t>
  </si>
  <si>
    <t>Замена дозируещего лезвия HP 2300/2410/Р3005 (HP 55A)</t>
  </si>
  <si>
    <t>Замена дозирующего лезвия Canon EP-22 (Canon ЕР-22 (HP 92А))</t>
  </si>
  <si>
    <t>Замена дозирующего лезвия HP 1010/1200/1300 (Canon 703, HP 12A, Canon FX10, HP 24A, Canon EP-27, HP 13A)</t>
  </si>
  <si>
    <t>Замена дозирующего лезвия HP 5200/M725 (Q7516A/CF214A)/CZ192A (№93A) (HP 93A)</t>
  </si>
  <si>
    <t>Замена дозирующего лезвия HP LJ 1160/1320 (HP 05X, HP 05A, HP  80A, HP  49A)</t>
  </si>
  <si>
    <t>Замена дозирующего лезвия HP LJ P1005/1505 (HP  85A, Canon 725, Canon 712, HP  35A, HP  83A, HP 78A, Canon 728, HP  36A, Canon 737)</t>
  </si>
  <si>
    <t>Замена дозирующего лезвия HP M402/M426; M402/M428/CF289 (CF226A/CF259A/151A/CF289A (W1510A)) (HP  26A, HP 59A, HP  26X, HP  59X, HP 151A, HP 151X, HP 151X, HP 89A, HP 89X)</t>
  </si>
  <si>
    <t>Замена магнитного вала Canon EP-22 (Canon ЕР-22 (HP 92А))</t>
  </si>
  <si>
    <t>Замена магнитного вала HP 1010 (Canon 703, HP 12A, Canon FX10)</t>
  </si>
  <si>
    <t>Замена магнитного вала HP 1160/1320 (HP 05X, HP 05A, HP  80A, HP  49A, )</t>
  </si>
  <si>
    <t>Замена магнитного вала HP 1200/1300 (HP 24A, Canon EP-27, HP 13A)</t>
  </si>
  <si>
    <t>Замена магнитного вала HP 2100/2200/2300/2400/4000/4100 (HP 55A)</t>
  </si>
  <si>
    <t>Замена магнитного вала HP B435/436 (HP  85A, Canon 725, Canon 712, HP  35A, HP  83A, HP 78A, Canon 728, HP  36A, Canon 737)</t>
  </si>
  <si>
    <t>Замена магнитного вала HP M402/M426; M402/M428 (CF226A/CF259A/151A/CF289A (W1510A)) (HP  26A, HP 59A, HP  26X, HP  59X, HP 151A, HP 151X, HP 89A, HP 89X)</t>
  </si>
  <si>
    <t>Замена нити коронатора  Brother DR 2275 (Brother DR-2275)</t>
  </si>
  <si>
    <t>Замена ракеля  Canon EP-22 (Canon ЕР-22 (HP 92А))</t>
  </si>
  <si>
    <t>Замена ракеля  HP 2100/2200/2300/2400 (HP 55A)</t>
  </si>
  <si>
    <t>Замена ракеля  HP LJ 5L/1100/1000/1200/1150/1300/1160/1320 (HP 24A, Canon EP-27, HP 13A, HP  49A)</t>
  </si>
  <si>
    <t>Замена ракеля CF257A (HP 57A)</t>
  </si>
  <si>
    <t>Замена ракеля HP 1010/1018/1020 (Canon 703, HP 12A, Canon FX10)</t>
  </si>
  <si>
    <t>Замена ракеля HP 2035/2055 (CB505A/CF280A) (HP 05X, HP 05A, HP  80A)</t>
  </si>
  <si>
    <t>Замена ракеля HP 5200/M725 (Q7516A/CF214A)/CZ192A (№93A) (HP 93A)</t>
  </si>
  <si>
    <t>Замена ракеля HP B435/436 (HP  85A, Canon 725, Canon 712, HP  35A, HP  83A, HP 78A, Canon 728, HP  36A, Canon 737)</t>
  </si>
  <si>
    <t>Замена ракеля HP M402/M426; M402/M428 (CF226A/CF259A/151A/CF289A (W1510A)) (HP  26A, HP 59A, HP  26X, HP  59X, HP 151A, HP 151X,HP 89A, HP 89X)</t>
  </si>
  <si>
    <t>Замена ролика заряда CF257A (HP 57A)</t>
  </si>
  <si>
    <t>Замена ролика предварительного заряда Canon EP-22 (Canon ЕР-22 (HP 92А))</t>
  </si>
  <si>
    <t>Замена ролика предварительного заряда HP 1000/1200/1100/1010/1160/1320 (CB505A/CF280A) (Canon 703, HP 12A, Canon FX10, HP 05X, HP 05A, HP  80A, HP 05A, HP  80A, HP 24A, Canon EP-27, HP 13A, HP  49A, )</t>
  </si>
  <si>
    <t>Замена ролика предварительного заряда HP 2100/2200/2300/2400/4000/4100 (HP 55A)</t>
  </si>
  <si>
    <t>Замена ролика предварительного заряда HP 5200/M725 (Q7516A/CF214A)/CZ192A (№93A) (HP 93A)</t>
  </si>
  <si>
    <t>Замена ролика предварительного заряда HP B435/436 (HP  85A, Canon 725, Canon 712, HP  35A, HP  83A, HP 78A, Canon 728, HP  36A, Canon 737)</t>
  </si>
  <si>
    <t>Замена ролика предварительного заряда HP M402/M426; M402/M428 (CF226A/CF259A/151A/CF289A (W1510A)) (HP  26A, HP 59A, HP  26X, HP  59X, HP 151A, HP 151X, HP 89A, HP 89X)</t>
  </si>
  <si>
    <t>Замена фоторецептора Brother DR 2275 (Brother DR-2275)</t>
  </si>
  <si>
    <t>Замена фоторецептора Canon EP-22 (Canon ЕР-22 (HP 92А))</t>
  </si>
  <si>
    <t>Замена фоторецептора CF257A (HP 57A)</t>
  </si>
  <si>
    <t>Замена фоторецептора HP 1010/1012/1015/1018/1022 (Canon 703, HP 12A, Canon FX10)</t>
  </si>
  <si>
    <t>Замена фоторецептора HP 1160/1320/2015 (HP  49A)</t>
  </si>
  <si>
    <t>Замена фоторецептора HP 1200 (HP 24A, Canon EP-27, HP 13A)</t>
  </si>
  <si>
    <t>Замена фоторецептора HP 2035 (CB505A/CF280A) (HP 05X, HP 05A, HP  80A)</t>
  </si>
  <si>
    <t>Замена фоторецептора HP 3015 (255A) (HP 55A)</t>
  </si>
  <si>
    <t>Замена фоторецептора HP 5200/M725 (Q7516A/CF214A)/CZ192A (№93A) (HP 93A)</t>
  </si>
  <si>
    <t>Замена фоторецептора HP M402/M426; M402/M428 (CF226A/CF259A/151A/CF289A (W1510A)) (HP  26A, HP 59A, HP  26X, HP  59X, HP 151A, HP 151X, HP 89A, HP 89X)</t>
  </si>
  <si>
    <t>Замена фоторецептора HP P1005/1006/1505 (HP  85A, Canon 725, Canon 712, HP  35A, HP  83A, HP 78A, Canon 728, HP  36A, Canon 737)</t>
  </si>
  <si>
    <t>Замена фоторецептора Samsung ML-1631/1630/1660/1665/SCX-4501/3207 (HP 106A)</t>
  </si>
  <si>
    <t>Замена фоторецептора Samsung ML-2160/2165/3400/3405 (MLT 101S) (Samsung MLT-D101X)</t>
  </si>
  <si>
    <t>Замена чипа CF256A (HP 56A)</t>
  </si>
  <si>
    <t>Замена чипа CF335A (HP 335A)</t>
  </si>
  <si>
    <t>Замена чипа CF335X (HP 335X)</t>
  </si>
  <si>
    <t>Заправка картриджа Brother HL 2030/40/70 (Brother TN-2135, Brother TN-2090)</t>
  </si>
  <si>
    <t>Заправка картриджа Canon EP-22 (Canon ЕР-22 (HP 92А))</t>
  </si>
  <si>
    <t>Заправка картриджа CF256A (HP 56A)</t>
  </si>
  <si>
    <t>Заправка картриджа CF283X/737 (Canon 737)</t>
  </si>
  <si>
    <t>Заправка картриджа CF335A (HP 335A)</t>
  </si>
  <si>
    <t>Заправка картриджа CF335X (HP 335X)</t>
  </si>
  <si>
    <t>Заправка картриджа HP CB435A/Сanon 712 (Canon 712, HP  35A)</t>
  </si>
  <si>
    <t>Заправка картриджа HP CB436A/Canon 713 (HP  36A)</t>
  </si>
  <si>
    <t>Заправка картриджа HP CE218A/CF233A (M104/M132/M134) (HP 18A)</t>
  </si>
  <si>
    <t>Заправка картриджа HP CE278A/Canon 728, 726 (HP 78A, Canon 728)</t>
  </si>
  <si>
    <t>Заправка картриджа HP CE285A/Canon 725 (HP  85A, Canon 725)</t>
  </si>
  <si>
    <t>Заправка картриджа HP CF283A (HP  83A)</t>
  </si>
  <si>
    <t>Заправка картриджа HP LJ 1000/1200/1300/1150 (Q2615A/Q2624A) (HP 24A, Canon EP-27, HP 13A)</t>
  </si>
  <si>
    <t>Заправка картриджа HP LJ 1010 (Q2612A) (Canon 703, HP 12A, Canon FX10)</t>
  </si>
  <si>
    <t>Заправка картриджа HP LJ 1160/1320/P2014/P2015/P2035/P2055 (Q5949A/Q7553A/CB505A/CF280A) (HP 05A, HP  80A, HP  49A)</t>
  </si>
  <si>
    <t>Заправка картриджа HP LJ 1320/P2015 (Q5949X/Q7553X/CE505X/CE280X) (HP 05X)</t>
  </si>
  <si>
    <t>Заправка картриджа HP LJ 3015 (255A) (HP 55A)</t>
  </si>
  <si>
    <t>Заправка картриджа HP LJ 5200/M725 (Q7516A/CF214A)/CZ192A (№93A) (HP 93A)</t>
  </si>
  <si>
    <t>Заправка картриджа HP M402/M426; M304/M428 (CF226X/CF259X/151X (W1510X)) (HP 151X)</t>
  </si>
  <si>
    <t>Заправка картриджа HP M402/M426; M402/M428 (CF226A/CF259A/151A (W1510A)) (HP 151A)</t>
  </si>
  <si>
    <t>Заправка картриджа HP M507, HP M528 (CF289A) (HP 89A)</t>
  </si>
  <si>
    <t>Заправка картриджа HP M507, HP M528 (CF289X) (HP 89X)</t>
  </si>
  <si>
    <t>Заправка картриджа KYOCERA TK-6115 (Kyocera TK-6115)</t>
  </si>
  <si>
    <t>Заправка картриджа Samsung ML-1660/1665/3200 (MLT-d104) / HP W1106A (№106A) (HP 106A)</t>
  </si>
  <si>
    <t>Заправка картриджа Samsung ML-2160/2165/3400/3405 (MLT 101S) (Samsung MLT-D101X)</t>
  </si>
  <si>
    <t>Картридж KYOCERA TK-1150/1160/1170/1200 (Kyocera TK-1170, Kyocera ТК-1200)</t>
  </si>
  <si>
    <t>Ремонт ИБП APC Smart UPS 1000</t>
  </si>
  <si>
    <t>Ремонт основной платы</t>
  </si>
  <si>
    <t>Замена АКБ</t>
  </si>
  <si>
    <t>Ремонт ИБП APC Smart UPS 1500</t>
  </si>
  <si>
    <t>Ремонт ИБП APC Smart UPS RT-2000</t>
  </si>
  <si>
    <t>Ремонт монитора 17" Acer AL1717F</t>
  </si>
  <si>
    <t>Ремонт платы блока питания (инвертора)</t>
  </si>
  <si>
    <t>Замена подсветки</t>
  </si>
  <si>
    <t>Ремонт монитора 24" Samsung</t>
  </si>
  <si>
    <t>Ремонт монитор 19" Acer V193</t>
  </si>
  <si>
    <t>Ремонт монитора 19" LG W1934S</t>
  </si>
  <si>
    <t>Ремонт монитора 19" ViewSonic VA1916W-8</t>
  </si>
  <si>
    <t>Ремонт монитор 22" AOC 2216Sa</t>
  </si>
  <si>
    <t>Ремонт монитор 22" Samsung 225BW</t>
  </si>
  <si>
    <t>Ремонт монитор 23" LG W2346S-BF</t>
  </si>
  <si>
    <t>Ремонт монитор 23" Samsung S23B300B</t>
  </si>
  <si>
    <t xml:space="preserve">Ремонт монитор 23" Samsung S23C200B </t>
  </si>
  <si>
    <t>Ремонт Монитора 27" Samsung LS24A300BL</t>
  </si>
  <si>
    <t>Ремонт принтера Canon 6030</t>
  </si>
  <si>
    <t>Диагностика</t>
  </si>
  <si>
    <t>Профилактика</t>
  </si>
  <si>
    <t xml:space="preserve">Ремонт узла термозакрепления </t>
  </si>
  <si>
    <t>Ремонт датчиков принтера</t>
  </si>
  <si>
    <t xml:space="preserve">Ремонт платы электроники </t>
  </si>
  <si>
    <t xml:space="preserve">Ремонт узла захвата/подачи бумаги </t>
  </si>
  <si>
    <t>Ремонт блока лазера</t>
  </si>
  <si>
    <t>Ремонт принтера HP 1010/1018/1020</t>
  </si>
  <si>
    <t>Ремонт принтера  HP P1102</t>
  </si>
  <si>
    <t>Ремонт принтера HP P3015</t>
  </si>
  <si>
    <t>Ремонт принтера HP LaserJet Pro M404dn</t>
  </si>
  <si>
    <t>Ремонт принтера Xerox 3140</t>
  </si>
  <si>
    <t>Ремонт принтер Epson L1300</t>
  </si>
  <si>
    <t>Промывка печатающей головки</t>
  </si>
  <si>
    <t>Замена абсорбера</t>
  </si>
  <si>
    <t>Сброс счетчика абсорбера</t>
  </si>
  <si>
    <t>Ремонт принтер Epson Stylus L805</t>
  </si>
  <si>
    <t>Ремонт принтер Epson L11050 A3+</t>
  </si>
  <si>
    <t>Ремонт МФУ Canon 3010</t>
  </si>
  <si>
    <t>Ремонт автоподатчика сканера</t>
  </si>
  <si>
    <t xml:space="preserve">Ремонт узла сканирования </t>
  </si>
  <si>
    <t xml:space="preserve">Ремонт МФУ Brother DCP-7075R </t>
  </si>
  <si>
    <t>Ремонт МФУ Brother DCP-7077</t>
  </si>
  <si>
    <t>Ремонт МФУ Canon 3228</t>
  </si>
  <si>
    <t>Ремонт МФУ HP 1536dnf</t>
  </si>
  <si>
    <t>Ремонт МФУ HP 4103</t>
  </si>
  <si>
    <t>Ремонт МФУ Samsung SCX-4300</t>
  </si>
  <si>
    <t>Ремонт МФУ HP M1132</t>
  </si>
  <si>
    <t>Ремонт МФУ HP M428/M430</t>
  </si>
  <si>
    <t>Ремонт МФУ HP LJ 400 M425dn</t>
  </si>
  <si>
    <t xml:space="preserve">Ремонт МФУ HP M125 </t>
  </si>
  <si>
    <t>Ремонт МФУ Kyocera M4125</t>
  </si>
  <si>
    <t xml:space="preserve">Ремонт узла переноса изображения </t>
  </si>
  <si>
    <t>Ремонт МФУ Kyocera M2235dn</t>
  </si>
  <si>
    <t>Ремонт МФУ HP Laser Jet M438n</t>
  </si>
  <si>
    <t>Ремонт МФУ HP LaserJet MFP M436dn</t>
  </si>
  <si>
    <t>Ремонт МФУ  Kyocera ECOSYS M2040dn</t>
  </si>
  <si>
    <t>Ремонт МФУ Kyocera ECOSYS MA4000x</t>
  </si>
  <si>
    <t>Ремонт МФУ  Xerox WC3345DNI</t>
  </si>
  <si>
    <t>Ремонт МФУ HP M528dn</t>
  </si>
  <si>
    <t>Ремонт МФУ HP M1212nf</t>
  </si>
  <si>
    <t>Итого:</t>
  </si>
  <si>
    <t>X</t>
  </si>
  <si>
    <t>Х</t>
  </si>
  <si>
    <t>Даты сбора информации</t>
  </si>
  <si>
    <t>15.05.2026</t>
  </si>
  <si>
    <t xml:space="preserve">подпись________________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</si>
</sst>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₽_-;\-* #,##0.00\ _₽_-;_-* &quot;-&quot;??\ _₽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Alignment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3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Font="1" applyFill="1" applyBorder="1" applyAlignment="1">
      <alignment vertical="center" wrapText="1"/>
    </xf>
    <xf numFmtId="0" fontId="12" fillId="0" borderId="0" xfId="0" applyFont="1"/>
    <xf numFmtId="0" fontId="7" fillId="0" borderId="1" xfId="0" applyFont="1" applyBorder="1" applyAlignment="1">
      <alignment horizontal="left" vertical="center" wrapText="1" indent="3"/>
    </xf>
    <xf numFmtId="14" fontId="7" fillId="0" borderId="1" xfId="0" applyNumberFormat="1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0" fontId="2" fillId="0" borderId="0" xfId="0" applyFont="1"/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</cellXfs>
  <cellStyles count="4">
    <cellStyle name="Обычный" xfId="0" builtinId="0"/>
    <cellStyle name="Обычный 4" xfId="3" xr:uid="{BBFDEA69-8B09-41C0-A66B-C8D4FC061DE6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5;&#1077;&#1077;/&#1056;&#1055;&#1047;%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Справочник"/>
      <sheetName val="Инструкция"/>
      <sheetName val="ГЭБ"/>
      <sheetName val="схема"/>
      <sheetName val="ПИ"/>
      <sheetName val="2026РПЗ"/>
      <sheetName val="ЗАКУПКА"/>
      <sheetName val="Кор_РПЗ"/>
      <sheetName val="Задание"/>
      <sheetName val="ТЗ"/>
      <sheetName val="Запрос КП"/>
      <sheetName val="Спец-я"/>
      <sheetName val="Обоснование"/>
      <sheetName val="НМЦ"/>
      <sheetName val="Решение НМЦ"/>
      <sheetName val="С-З_опл"/>
      <sheetName val="С-З_опл ЭДО"/>
      <sheetName val="С-З_для СС"/>
      <sheetName val="ДС"/>
      <sheetName val="п.6.6.2_ПоЗ"/>
      <sheetName val="п.19.22"/>
      <sheetName val="п.21.2.2"/>
      <sheetName val="ИГК"/>
      <sheetName val="РЕШЕНИЕ_ЕП"/>
      <sheetName val="РЕШЕНИЕ_ДС"/>
      <sheetName val="ИЗВЕЩЕНИЕ"/>
      <sheetName val="Контрагенты"/>
      <sheetName val="ОКПД2"/>
      <sheetName val="ОКПД2 (2)"/>
      <sheetName val="ОКВЭД2"/>
      <sheetName val="ОКЕИ"/>
      <sheetName val="ПП_1875_1"/>
      <sheetName val="ПП_1875_2"/>
      <sheetName val="ПП_1875_3"/>
      <sheetName val="ПП_878"/>
      <sheetName val="РП_744"/>
      <sheetName val="РП_2662"/>
      <sheetName val="ПеречДок"/>
      <sheetName val="Блок-схема"/>
      <sheetName val="Кор_ПоЗ"/>
      <sheetName val=" _"/>
      <sheetName val="Памя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>
            <v>46167</v>
          </cell>
        </row>
        <row r="4">
          <cell r="C4" t="str">
            <v>Начальник ОИТ</v>
          </cell>
          <cell r="D4" t="str">
            <v>Н.В. Бакшеев</v>
          </cell>
        </row>
        <row r="66">
          <cell r="C66" t="str">
            <v>Оказание услуг по заправке картриджей для принтеров и ремонту оргтехники</v>
          </cell>
        </row>
        <row r="67">
          <cell r="C67" t="str">
            <v xml:space="preserve">метод сопоставимых рыночных цен (анализа рынка) </v>
          </cell>
        </row>
        <row r="68">
          <cell r="C68" t="str">
            <v>по заявкам Заказчика, в течение всего срока действия договора</v>
          </cell>
        </row>
        <row r="69">
          <cell r="C69" t="str">
            <v>Исх. № 16-4143 от 14.05.2026 г.</v>
          </cell>
        </row>
        <row r="70">
          <cell r="C70" t="str">
            <v>Вх. № 2799 от 15.05.2026 г., Вх. № 2800 от 15.05.2026 г., Вх. № 2801 от 15.05.2026 г.</v>
          </cell>
        </row>
        <row r="77">
          <cell r="C77" t="str">
            <v>Начальник ОИТ Бакшеев Н.В.</v>
          </cell>
        </row>
        <row r="78">
          <cell r="C78" t="str">
            <v>64-68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220416632505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FD7B-3226-4E3F-8242-30DA03543AFF}">
  <sheetPr>
    <tabColor rgb="FF00B050"/>
    <pageSetUpPr fitToPage="1"/>
  </sheetPr>
  <dimension ref="A1:N371"/>
  <sheetViews>
    <sheetView tabSelected="1" view="pageBreakPreview" topLeftCell="A3" zoomScale="70" zoomScaleNormal="100" zoomScaleSheetLayoutView="70" workbookViewId="0">
      <selection activeCell="A11" sqref="A11:F11"/>
    </sheetView>
  </sheetViews>
  <sheetFormatPr defaultColWidth="9.140625" defaultRowHeight="15.75" outlineLevelRow="1" outlineLevelCol="1" x14ac:dyDescent="0.25"/>
  <cols>
    <col min="1" max="1" width="5.7109375" style="2" customWidth="1"/>
    <col min="2" max="2" width="20.140625" style="2" customWidth="1"/>
    <col min="3" max="3" width="22.7109375" style="2" customWidth="1"/>
    <col min="4" max="4" width="9.28515625" style="2" customWidth="1"/>
    <col min="5" max="5" width="8.5703125" style="2" customWidth="1"/>
    <col min="6" max="8" width="14.28515625" style="2" bestFit="1" customWidth="1"/>
    <col min="9" max="9" width="17.5703125" style="2" hidden="1" customWidth="1" outlineLevel="1"/>
    <col min="10" max="10" width="15.5703125" style="2" customWidth="1" collapsed="1"/>
    <col min="11" max="11" width="12.85546875" style="2" customWidth="1"/>
    <col min="12" max="12" width="12.7109375" style="2" customWidth="1"/>
    <col min="13" max="13" width="18.5703125" style="2" customWidth="1"/>
    <col min="14" max="14" width="16.5703125" style="2" customWidth="1"/>
    <col min="15" max="1010" width="8.7109375" style="2" customWidth="1"/>
    <col min="1011" max="16384" width="9.140625" style="2"/>
  </cols>
  <sheetData>
    <row r="1" spans="1:14" ht="18.75" hidden="1" outlineLevel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hidden="1" outlineLevel="1" x14ac:dyDescent="0.3">
      <c r="D2" s="3"/>
      <c r="E2" s="3"/>
      <c r="N2" s="4" t="s">
        <v>1</v>
      </c>
    </row>
    <row r="3" spans="1:14" ht="18.75" collapsed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/>
      <c r="B5" s="7"/>
    </row>
    <row r="6" spans="1:14" ht="38.25" customHeight="1" x14ac:dyDescent="0.25">
      <c r="A6" s="8" t="s">
        <v>4</v>
      </c>
      <c r="B6" s="8"/>
      <c r="C6" s="8"/>
      <c r="D6" s="8"/>
      <c r="E6" s="8"/>
      <c r="F6" s="8"/>
      <c r="G6" s="8" t="str">
        <f>[1]ЗАКУПКА!C66</f>
        <v>Оказание услуг по заправке картриджей для принтеров и ремонту оргтехники</v>
      </c>
      <c r="H6" s="8"/>
      <c r="I6" s="8"/>
      <c r="J6" s="8"/>
      <c r="K6" s="8"/>
      <c r="L6" s="8"/>
      <c r="M6" s="8"/>
      <c r="N6" s="8"/>
    </row>
    <row r="7" spans="1:14" ht="26.25" customHeight="1" x14ac:dyDescent="0.25">
      <c r="A7" s="8" t="s">
        <v>5</v>
      </c>
      <c r="B7" s="8"/>
      <c r="C7" s="8"/>
      <c r="D7" s="8"/>
      <c r="E7" s="8"/>
      <c r="F7" s="8"/>
      <c r="G7" s="8" t="str">
        <f>[1]ЗАКУПКА!C67</f>
        <v xml:space="preserve">метод сопоставимых рыночных цен (анализа рынка) </v>
      </c>
      <c r="H7" s="8"/>
      <c r="I7" s="8"/>
      <c r="J7" s="8"/>
      <c r="K7" s="8"/>
      <c r="L7" s="8"/>
      <c r="M7" s="8"/>
      <c r="N7" s="8"/>
    </row>
    <row r="8" spans="1:14" ht="36.6" customHeight="1" x14ac:dyDescent="0.25">
      <c r="A8" s="8" t="s">
        <v>6</v>
      </c>
      <c r="B8" s="8"/>
      <c r="C8" s="8"/>
      <c r="D8" s="8"/>
      <c r="E8" s="8"/>
      <c r="F8" s="8"/>
      <c r="G8" s="8" t="str">
        <f>[1]ЗАКУПКА!C68</f>
        <v>по заявкам Заказчика, в течение всего срока действия договора</v>
      </c>
      <c r="H8" s="8"/>
      <c r="I8" s="8"/>
      <c r="J8" s="8"/>
      <c r="K8" s="8"/>
      <c r="L8" s="8"/>
      <c r="M8" s="8"/>
      <c r="N8" s="8"/>
    </row>
    <row r="9" spans="1:14" ht="40.5" customHeight="1" x14ac:dyDescent="0.25">
      <c r="A9" s="8" t="s">
        <v>7</v>
      </c>
      <c r="B9" s="8"/>
      <c r="C9" s="8"/>
      <c r="D9" s="8"/>
      <c r="E9" s="8"/>
      <c r="F9" s="8"/>
      <c r="G9" s="9" t="str">
        <f>[1]ЗАКУПКА!C69</f>
        <v>Исх. № 16-4143 от 14.05.2026 г.</v>
      </c>
      <c r="H9" s="9"/>
      <c r="I9" s="9"/>
      <c r="J9" s="9"/>
      <c r="K9" s="9"/>
      <c r="L9" s="9"/>
      <c r="M9" s="9"/>
      <c r="N9" s="9"/>
    </row>
    <row r="10" spans="1:14" ht="40.5" customHeight="1" x14ac:dyDescent="0.25">
      <c r="A10" s="8" t="s">
        <v>8</v>
      </c>
      <c r="B10" s="8"/>
      <c r="C10" s="8"/>
      <c r="D10" s="8"/>
      <c r="E10" s="8"/>
      <c r="F10" s="8"/>
      <c r="G10" s="9" t="str">
        <f>[1]ЗАКУПКА!C70</f>
        <v>Вх. № 2799 от 15.05.2026 г., Вх. № 2800 от 15.05.2026 г., Вх. № 2801 от 15.05.2026 г.</v>
      </c>
      <c r="H10" s="9"/>
      <c r="I10" s="9"/>
      <c r="J10" s="9"/>
      <c r="K10" s="9"/>
      <c r="L10" s="9"/>
      <c r="M10" s="9"/>
      <c r="N10" s="9"/>
    </row>
    <row r="11" spans="1:14" ht="93.75" customHeight="1" x14ac:dyDescent="0.25">
      <c r="A11" s="8" t="s">
        <v>9</v>
      </c>
      <c r="B11" s="8"/>
      <c r="C11" s="8"/>
      <c r="D11" s="8"/>
      <c r="E11" s="8"/>
      <c r="F11" s="8"/>
      <c r="G11" s="9" t="s">
        <v>10</v>
      </c>
      <c r="H11" s="9"/>
      <c r="I11" s="9"/>
      <c r="J11" s="9"/>
      <c r="K11" s="9"/>
      <c r="L11" s="9"/>
      <c r="M11" s="9"/>
      <c r="N11" s="9"/>
    </row>
    <row r="12" spans="1:14" ht="21" customHeight="1" x14ac:dyDescent="0.25">
      <c r="A12" s="8" t="s">
        <v>11</v>
      </c>
      <c r="B12" s="8"/>
      <c r="C12" s="8"/>
      <c r="D12" s="8"/>
      <c r="E12" s="8"/>
      <c r="F12" s="8"/>
      <c r="G12" s="10">
        <f>[1]ЗАКУПКА!B1</f>
        <v>46167</v>
      </c>
      <c r="H12" s="10"/>
      <c r="I12" s="10"/>
      <c r="J12" s="10"/>
      <c r="K12" s="10"/>
      <c r="L12" s="10"/>
      <c r="M12" s="10"/>
      <c r="N12" s="10"/>
    </row>
    <row r="13" spans="1:14" ht="1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5" customHeight="1" x14ac:dyDescent="0.25">
      <c r="A14" s="12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6" spans="1:14" s="15" customFormat="1" ht="30.75" customHeight="1" x14ac:dyDescent="0.25">
      <c r="A16" s="13" t="s">
        <v>13</v>
      </c>
      <c r="B16" s="13" t="s">
        <v>14</v>
      </c>
      <c r="C16" s="13"/>
      <c r="D16" s="13" t="s">
        <v>15</v>
      </c>
      <c r="E16" s="13" t="s">
        <v>16</v>
      </c>
      <c r="F16" s="13" t="s">
        <v>17</v>
      </c>
      <c r="G16" s="13"/>
      <c r="H16" s="13"/>
      <c r="I16" s="13"/>
      <c r="J16" s="13" t="s">
        <v>18</v>
      </c>
      <c r="K16" s="13" t="s">
        <v>19</v>
      </c>
      <c r="L16" s="13" t="s">
        <v>20</v>
      </c>
      <c r="M16" s="14" t="s">
        <v>21</v>
      </c>
      <c r="N16" s="13" t="s">
        <v>22</v>
      </c>
    </row>
    <row r="17" spans="1:14" s="15" customFormat="1" ht="128.25" customHeight="1" x14ac:dyDescent="0.25">
      <c r="A17" s="13"/>
      <c r="B17" s="13"/>
      <c r="C17" s="13"/>
      <c r="D17" s="13"/>
      <c r="E17" s="13"/>
      <c r="F17" s="16" t="s">
        <v>23</v>
      </c>
      <c r="G17" s="16" t="s">
        <v>24</v>
      </c>
      <c r="H17" s="16" t="s">
        <v>25</v>
      </c>
      <c r="I17" s="17" t="s">
        <v>26</v>
      </c>
      <c r="J17" s="13"/>
      <c r="K17" s="13"/>
      <c r="L17" s="13"/>
      <c r="M17" s="14"/>
      <c r="N17" s="13"/>
    </row>
    <row r="18" spans="1:14" ht="14.25" customHeight="1" x14ac:dyDescent="0.25">
      <c r="A18" s="16">
        <v>1</v>
      </c>
      <c r="B18" s="18">
        <v>2</v>
      </c>
      <c r="C18" s="19"/>
      <c r="D18" s="16">
        <v>3</v>
      </c>
      <c r="E18" s="16">
        <v>4</v>
      </c>
      <c r="F18" s="16">
        <f>E18+1</f>
        <v>5</v>
      </c>
      <c r="G18" s="16">
        <f t="shared" ref="G18:N18" si="0">F18+1</f>
        <v>6</v>
      </c>
      <c r="H18" s="16">
        <f t="shared" si="0"/>
        <v>7</v>
      </c>
      <c r="I18" s="16">
        <f t="shared" si="0"/>
        <v>8</v>
      </c>
      <c r="J18" s="16">
        <f t="shared" si="0"/>
        <v>9</v>
      </c>
      <c r="K18" s="16">
        <f t="shared" si="0"/>
        <v>10</v>
      </c>
      <c r="L18" s="16">
        <f t="shared" si="0"/>
        <v>11</v>
      </c>
      <c r="M18" s="16">
        <f t="shared" si="0"/>
        <v>12</v>
      </c>
      <c r="N18" s="16">
        <f t="shared" si="0"/>
        <v>13</v>
      </c>
    </row>
    <row r="19" spans="1:14" x14ac:dyDescent="0.25">
      <c r="A19" s="16">
        <v>1</v>
      </c>
      <c r="B19" s="13" t="s">
        <v>27</v>
      </c>
      <c r="C19" s="13"/>
      <c r="D19" s="16" t="s">
        <v>28</v>
      </c>
      <c r="E19" s="20">
        <v>1</v>
      </c>
      <c r="F19" s="21">
        <v>3000</v>
      </c>
      <c r="G19" s="21">
        <v>3180</v>
      </c>
      <c r="H19" s="21">
        <v>3060</v>
      </c>
      <c r="I19" s="22"/>
      <c r="J19" s="23">
        <f>IFERROR(ROUND(AVERAGEIF(F19:H19,"&gt;0"),2),"")</f>
        <v>3080</v>
      </c>
      <c r="K19" s="24">
        <f>IFERROR(_xlfn.STDEV.P($F19:$H19),"")</f>
        <v>74.833147735478832</v>
      </c>
      <c r="L19" s="24">
        <f>IFERROR(K19/J19,"")</f>
        <v>2.4296476537493127E-2</v>
      </c>
      <c r="M19" s="24">
        <f>IF(L19&lt;0.06,J19,IF(L19&gt;0.32,#REF!,MIN(F19:H19)))</f>
        <v>3080</v>
      </c>
      <c r="N19" s="24">
        <f>IFERROR(M19*E19,"")</f>
        <v>3080</v>
      </c>
    </row>
    <row r="20" spans="1:14" ht="30" customHeight="1" x14ac:dyDescent="0.25">
      <c r="A20" s="16">
        <v>2</v>
      </c>
      <c r="B20" s="13" t="s">
        <v>29</v>
      </c>
      <c r="C20" s="13"/>
      <c r="D20" s="16" t="s">
        <v>28</v>
      </c>
      <c r="E20" s="20">
        <v>1</v>
      </c>
      <c r="F20" s="21">
        <v>250</v>
      </c>
      <c r="G20" s="21">
        <v>268</v>
      </c>
      <c r="H20" s="21">
        <v>260</v>
      </c>
      <c r="I20" s="22"/>
      <c r="J20" s="23">
        <f>IFERROR(ROUND(AVERAGEIF(F20:H20,"&gt;0"),2),"")</f>
        <v>259.33</v>
      </c>
      <c r="K20" s="24">
        <f>IFERROR(_xlfn.STDEV.P($F20:$H20),"")</f>
        <v>7.3635740114581738</v>
      </c>
      <c r="L20" s="24">
        <f>IFERROR(K20/J20,"")</f>
        <v>2.8394609229391795E-2</v>
      </c>
      <c r="M20" s="24">
        <f>IF(L20&lt;0.06,J20,IF(L20&gt;0.32,#REF!,MIN(F20:H20)))</f>
        <v>259.33</v>
      </c>
      <c r="N20" s="24">
        <f>IFERROR(M20*E20,"")</f>
        <v>259.33</v>
      </c>
    </row>
    <row r="21" spans="1:14" ht="30" customHeight="1" x14ac:dyDescent="0.25">
      <c r="A21" s="16">
        <v>3</v>
      </c>
      <c r="B21" s="13" t="s">
        <v>30</v>
      </c>
      <c r="C21" s="13"/>
      <c r="D21" s="16" t="s">
        <v>28</v>
      </c>
      <c r="E21" s="20">
        <v>1</v>
      </c>
      <c r="F21" s="21">
        <v>220</v>
      </c>
      <c r="G21" s="21">
        <v>231</v>
      </c>
      <c r="H21" s="21">
        <v>244</v>
      </c>
      <c r="I21" s="22"/>
      <c r="J21" s="23">
        <f t="shared" ref="J21:J84" si="1">IFERROR(ROUND(AVERAGEIF(F21:H21,"&gt;0"),2),"")</f>
        <v>231.67</v>
      </c>
      <c r="K21" s="24">
        <f t="shared" ref="K21:K84" si="2">IFERROR(_xlfn.STDEV.P($F21:$H21),"")</f>
        <v>9.8092926463747734</v>
      </c>
      <c r="L21" s="24">
        <f t="shared" ref="L21:L84" si="3">IFERROR(K21/J21,"")</f>
        <v>4.2341661183471206E-2</v>
      </c>
      <c r="M21" s="24">
        <f>IF(L21&lt;0.06,J21,IF(L21&gt;0.32,#REF!,MIN(F21:H21)))</f>
        <v>231.67</v>
      </c>
      <c r="N21" s="24">
        <f t="shared" ref="N21:N84" si="4">IFERROR(M21*E21,"")</f>
        <v>231.67</v>
      </c>
    </row>
    <row r="22" spans="1:14" ht="30" customHeight="1" x14ac:dyDescent="0.25">
      <c r="A22" s="16">
        <v>4</v>
      </c>
      <c r="B22" s="13" t="s">
        <v>31</v>
      </c>
      <c r="C22" s="13"/>
      <c r="D22" s="16" t="s">
        <v>28</v>
      </c>
      <c r="E22" s="20">
        <v>1</v>
      </c>
      <c r="F22" s="21">
        <v>220</v>
      </c>
      <c r="G22" s="21">
        <v>245</v>
      </c>
      <c r="H22" s="21">
        <v>235</v>
      </c>
      <c r="I22" s="22"/>
      <c r="J22" s="23">
        <f t="shared" si="1"/>
        <v>233.33</v>
      </c>
      <c r="K22" s="24">
        <f t="shared" si="2"/>
        <v>10.274023338281628</v>
      </c>
      <c r="L22" s="24">
        <f t="shared" si="3"/>
        <v>4.4032157623458738E-2</v>
      </c>
      <c r="M22" s="24">
        <f>IF(L22&lt;0.06,J22,IF(L22&gt;0.32,#REF!,MIN(F22:H22)))</f>
        <v>233.33</v>
      </c>
      <c r="N22" s="24">
        <f t="shared" si="4"/>
        <v>233.33</v>
      </c>
    </row>
    <row r="23" spans="1:14" ht="33.75" customHeight="1" x14ac:dyDescent="0.25">
      <c r="A23" s="16">
        <v>5</v>
      </c>
      <c r="B23" s="13" t="s">
        <v>32</v>
      </c>
      <c r="C23" s="13"/>
      <c r="D23" s="16" t="s">
        <v>28</v>
      </c>
      <c r="E23" s="20">
        <v>1</v>
      </c>
      <c r="F23" s="21">
        <v>300</v>
      </c>
      <c r="G23" s="21">
        <v>309</v>
      </c>
      <c r="H23" s="21">
        <v>309</v>
      </c>
      <c r="I23" s="22"/>
      <c r="J23" s="23">
        <f t="shared" si="1"/>
        <v>306</v>
      </c>
      <c r="K23" s="24">
        <f t="shared" si="2"/>
        <v>4.2426406871192848</v>
      </c>
      <c r="L23" s="24">
        <f t="shared" si="3"/>
        <v>1.3864838846795048E-2</v>
      </c>
      <c r="M23" s="24">
        <f>IF(L23&lt;0.06,J23,IF(L23&gt;0.32,#REF!,MIN(F23:H23)))</f>
        <v>306</v>
      </c>
      <c r="N23" s="24">
        <f t="shared" si="4"/>
        <v>306</v>
      </c>
    </row>
    <row r="24" spans="1:14" ht="33.75" customHeight="1" x14ac:dyDescent="0.25">
      <c r="A24" s="16">
        <v>6</v>
      </c>
      <c r="B24" s="13" t="s">
        <v>33</v>
      </c>
      <c r="C24" s="13"/>
      <c r="D24" s="16" t="s">
        <v>28</v>
      </c>
      <c r="E24" s="20">
        <v>1</v>
      </c>
      <c r="F24" s="21">
        <v>220</v>
      </c>
      <c r="G24" s="21">
        <v>234</v>
      </c>
      <c r="H24" s="21">
        <v>224</v>
      </c>
      <c r="I24" s="22"/>
      <c r="J24" s="23">
        <f t="shared" si="1"/>
        <v>226</v>
      </c>
      <c r="K24" s="24">
        <f t="shared" si="2"/>
        <v>5.8878405775518976</v>
      </c>
      <c r="L24" s="24">
        <f t="shared" si="3"/>
        <v>2.6052391936070344E-2</v>
      </c>
      <c r="M24" s="24">
        <f>IF(L24&lt;0.06,J24,IF(L24&gt;0.32,#REF!,MIN(F24:H24)))</f>
        <v>226</v>
      </c>
      <c r="N24" s="24">
        <f t="shared" si="4"/>
        <v>226</v>
      </c>
    </row>
    <row r="25" spans="1:14" ht="60.75" customHeight="1" x14ac:dyDescent="0.25">
      <c r="A25" s="16">
        <v>7</v>
      </c>
      <c r="B25" s="13" t="s">
        <v>34</v>
      </c>
      <c r="C25" s="13"/>
      <c r="D25" s="16" t="s">
        <v>28</v>
      </c>
      <c r="E25" s="20">
        <v>1</v>
      </c>
      <c r="F25" s="21">
        <v>220</v>
      </c>
      <c r="G25" s="21">
        <v>240</v>
      </c>
      <c r="H25" s="21">
        <v>233</v>
      </c>
      <c r="I25" s="22"/>
      <c r="J25" s="23">
        <f t="shared" si="1"/>
        <v>231</v>
      </c>
      <c r="K25" s="24">
        <f t="shared" si="2"/>
        <v>8.2865352631040352</v>
      </c>
      <c r="L25" s="24">
        <f t="shared" si="3"/>
        <v>3.5872447026424392E-2</v>
      </c>
      <c r="M25" s="24">
        <f>IF(L25&lt;0.06,J25,IF(L25&gt;0.32,#REF!,MIN(F25:H25)))</f>
        <v>231</v>
      </c>
      <c r="N25" s="24">
        <f t="shared" si="4"/>
        <v>231</v>
      </c>
    </row>
    <row r="26" spans="1:14" ht="75.75" customHeight="1" x14ac:dyDescent="0.25">
      <c r="A26" s="16">
        <v>8</v>
      </c>
      <c r="B26" s="25" t="s">
        <v>35</v>
      </c>
      <c r="C26" s="25"/>
      <c r="D26" s="16" t="s">
        <v>28</v>
      </c>
      <c r="E26" s="20">
        <v>1</v>
      </c>
      <c r="F26" s="21">
        <v>250</v>
      </c>
      <c r="G26" s="21">
        <v>258</v>
      </c>
      <c r="H26" s="21">
        <v>268</v>
      </c>
      <c r="I26" s="22"/>
      <c r="J26" s="23">
        <f t="shared" si="1"/>
        <v>258.67</v>
      </c>
      <c r="K26" s="24">
        <f t="shared" si="2"/>
        <v>7.3635740114581747</v>
      </c>
      <c r="L26" s="24">
        <f t="shared" si="3"/>
        <v>2.8467058458492189E-2</v>
      </c>
      <c r="M26" s="24">
        <f>IF(L26&lt;0.06,J26,IF(L26&gt;0.32,#REF!,MIN(F26:H26)))</f>
        <v>258.67</v>
      </c>
      <c r="N26" s="24">
        <f t="shared" si="4"/>
        <v>258.67</v>
      </c>
    </row>
    <row r="27" spans="1:14" ht="33.75" customHeight="1" x14ac:dyDescent="0.25">
      <c r="A27" s="16">
        <v>9</v>
      </c>
      <c r="B27" s="25" t="s">
        <v>36</v>
      </c>
      <c r="C27" s="25"/>
      <c r="D27" s="16" t="s">
        <v>28</v>
      </c>
      <c r="E27" s="20">
        <v>1</v>
      </c>
      <c r="F27" s="21">
        <v>300</v>
      </c>
      <c r="G27" s="21">
        <v>324</v>
      </c>
      <c r="H27" s="21">
        <v>309</v>
      </c>
      <c r="I27" s="22"/>
      <c r="J27" s="23">
        <f t="shared" si="1"/>
        <v>311</v>
      </c>
      <c r="K27" s="24">
        <f t="shared" si="2"/>
        <v>9.8994949366116654</v>
      </c>
      <c r="L27" s="24">
        <f t="shared" si="3"/>
        <v>3.1831173429619504E-2</v>
      </c>
      <c r="M27" s="24">
        <f>IF(L27&lt;0.06,J27,IF(L27&gt;0.32,#REF!,MIN(F27:H27)))</f>
        <v>311</v>
      </c>
      <c r="N27" s="24">
        <f t="shared" si="4"/>
        <v>311</v>
      </c>
    </row>
    <row r="28" spans="1:14" ht="33.75" customHeight="1" x14ac:dyDescent="0.25">
      <c r="A28" s="16">
        <v>10</v>
      </c>
      <c r="B28" s="25" t="s">
        <v>37</v>
      </c>
      <c r="C28" s="25"/>
      <c r="D28" s="16" t="s">
        <v>28</v>
      </c>
      <c r="E28" s="20">
        <v>1</v>
      </c>
      <c r="F28" s="21">
        <v>280</v>
      </c>
      <c r="G28" s="21">
        <v>294</v>
      </c>
      <c r="H28" s="21">
        <v>294</v>
      </c>
      <c r="I28" s="22"/>
      <c r="J28" s="23">
        <f t="shared" si="1"/>
        <v>289.33</v>
      </c>
      <c r="K28" s="24">
        <f t="shared" si="2"/>
        <v>6.5996632910744442</v>
      </c>
      <c r="L28" s="24">
        <f t="shared" si="3"/>
        <v>2.2810158957157725E-2</v>
      </c>
      <c r="M28" s="24">
        <f>IF(L28&lt;0.06,J28,IF(L28&gt;0.32,#REF!,MIN(F28:H28)))</f>
        <v>289.33</v>
      </c>
      <c r="N28" s="24">
        <f t="shared" si="4"/>
        <v>289.33</v>
      </c>
    </row>
    <row r="29" spans="1:14" ht="33.75" customHeight="1" x14ac:dyDescent="0.25">
      <c r="A29" s="16">
        <v>11</v>
      </c>
      <c r="B29" s="25" t="s">
        <v>38</v>
      </c>
      <c r="C29" s="25"/>
      <c r="D29" s="16" t="s">
        <v>28</v>
      </c>
      <c r="E29" s="20">
        <v>1</v>
      </c>
      <c r="F29" s="21">
        <v>300</v>
      </c>
      <c r="G29" s="21">
        <v>303</v>
      </c>
      <c r="H29" s="21">
        <v>306</v>
      </c>
      <c r="I29" s="22"/>
      <c r="J29" s="23">
        <f t="shared" si="1"/>
        <v>303</v>
      </c>
      <c r="K29" s="24">
        <f t="shared" si="2"/>
        <v>2.4494897427831779</v>
      </c>
      <c r="L29" s="24">
        <f t="shared" si="3"/>
        <v>8.0841245636408508E-3</v>
      </c>
      <c r="M29" s="24">
        <f>IF(L29&lt;0.06,J29,IF(L29&gt;0.32,#REF!,MIN(F29:H29)))</f>
        <v>303</v>
      </c>
      <c r="N29" s="24">
        <f t="shared" si="4"/>
        <v>303</v>
      </c>
    </row>
    <row r="30" spans="1:14" ht="33.75" customHeight="1" x14ac:dyDescent="0.25">
      <c r="A30" s="16">
        <v>12</v>
      </c>
      <c r="B30" s="25" t="s">
        <v>39</v>
      </c>
      <c r="C30" s="25"/>
      <c r="D30" s="16" t="s">
        <v>28</v>
      </c>
      <c r="E30" s="20">
        <v>1</v>
      </c>
      <c r="F30" s="21">
        <v>300</v>
      </c>
      <c r="G30" s="21">
        <v>324</v>
      </c>
      <c r="H30" s="21">
        <v>330</v>
      </c>
      <c r="I30" s="22"/>
      <c r="J30" s="23">
        <f t="shared" si="1"/>
        <v>318</v>
      </c>
      <c r="K30" s="24">
        <f t="shared" si="2"/>
        <v>12.961481396815721</v>
      </c>
      <c r="L30" s="24">
        <f t="shared" si="3"/>
        <v>4.0759375461684656E-2</v>
      </c>
      <c r="M30" s="24">
        <f>IF(L30&lt;0.06,J30,IF(L30&gt;0.32,#REF!,MIN(F30:H30)))</f>
        <v>318</v>
      </c>
      <c r="N30" s="24">
        <f t="shared" si="4"/>
        <v>318</v>
      </c>
    </row>
    <row r="31" spans="1:14" ht="35.25" customHeight="1" x14ac:dyDescent="0.25">
      <c r="A31" s="16">
        <v>13</v>
      </c>
      <c r="B31" s="25" t="s">
        <v>40</v>
      </c>
      <c r="C31" s="25"/>
      <c r="D31" s="16" t="s">
        <v>28</v>
      </c>
      <c r="E31" s="20">
        <v>1</v>
      </c>
      <c r="F31" s="21">
        <v>376</v>
      </c>
      <c r="G31" s="21">
        <v>417</v>
      </c>
      <c r="H31" s="21">
        <v>402</v>
      </c>
      <c r="I31" s="22"/>
      <c r="J31" s="23">
        <f t="shared" si="1"/>
        <v>398.33</v>
      </c>
      <c r="K31" s="24">
        <f t="shared" si="2"/>
        <v>16.937794687883333</v>
      </c>
      <c r="L31" s="24">
        <f t="shared" si="3"/>
        <v>4.2522016137080648E-2</v>
      </c>
      <c r="M31" s="24">
        <f>IF(L31&lt;0.06,J31,IF(L31&gt;0.32,#REF!,MIN(F31:H31)))</f>
        <v>398.33</v>
      </c>
      <c r="N31" s="24">
        <f t="shared" si="4"/>
        <v>398.33</v>
      </c>
    </row>
    <row r="32" spans="1:14" ht="52.5" customHeight="1" x14ac:dyDescent="0.25">
      <c r="A32" s="16">
        <v>14</v>
      </c>
      <c r="B32" s="25" t="s">
        <v>41</v>
      </c>
      <c r="C32" s="25"/>
      <c r="D32" s="16" t="s">
        <v>28</v>
      </c>
      <c r="E32" s="20">
        <v>1</v>
      </c>
      <c r="F32" s="21">
        <v>220</v>
      </c>
      <c r="G32" s="21">
        <v>233</v>
      </c>
      <c r="H32" s="21">
        <v>242</v>
      </c>
      <c r="I32" s="22"/>
      <c r="J32" s="23">
        <f t="shared" si="1"/>
        <v>231.67</v>
      </c>
      <c r="K32" s="24">
        <f t="shared" si="2"/>
        <v>9.0308114560960444</v>
      </c>
      <c r="L32" s="24">
        <f t="shared" si="3"/>
        <v>3.8981359071507078E-2</v>
      </c>
      <c r="M32" s="24">
        <f>IF(L32&lt;0.06,J32,IF(L32&gt;0.32,#REF!,MIN(F32:H32)))</f>
        <v>231.67</v>
      </c>
      <c r="N32" s="24">
        <f t="shared" si="4"/>
        <v>231.67</v>
      </c>
    </row>
    <row r="33" spans="1:14" ht="66" customHeight="1" x14ac:dyDescent="0.25">
      <c r="A33" s="16">
        <v>15</v>
      </c>
      <c r="B33" s="25" t="s">
        <v>42</v>
      </c>
      <c r="C33" s="25"/>
      <c r="D33" s="16" t="s">
        <v>28</v>
      </c>
      <c r="E33" s="20">
        <v>1</v>
      </c>
      <c r="F33" s="21">
        <v>280</v>
      </c>
      <c r="G33" s="21">
        <v>297</v>
      </c>
      <c r="H33" s="21">
        <v>311</v>
      </c>
      <c r="I33" s="22"/>
      <c r="J33" s="23">
        <f t="shared" si="1"/>
        <v>296</v>
      </c>
      <c r="K33" s="24">
        <f t="shared" si="2"/>
        <v>12.675435561221029</v>
      </c>
      <c r="L33" s="24">
        <f t="shared" si="3"/>
        <v>4.2822417436557528E-2</v>
      </c>
      <c r="M33" s="24">
        <f>IF(L33&lt;0.06,J33,IF(L33&gt;0.32,#REF!,MIN(F33:H33)))</f>
        <v>296</v>
      </c>
      <c r="N33" s="24">
        <f t="shared" si="4"/>
        <v>296</v>
      </c>
    </row>
    <row r="34" spans="1:14" ht="33.75" customHeight="1" x14ac:dyDescent="0.25">
      <c r="A34" s="16">
        <v>16</v>
      </c>
      <c r="B34" s="25" t="s">
        <v>43</v>
      </c>
      <c r="C34" s="25"/>
      <c r="D34" s="16" t="s">
        <v>28</v>
      </c>
      <c r="E34" s="20">
        <v>1</v>
      </c>
      <c r="F34" s="21">
        <v>300</v>
      </c>
      <c r="G34" s="21">
        <v>327</v>
      </c>
      <c r="H34" s="21">
        <v>303</v>
      </c>
      <c r="I34" s="22"/>
      <c r="J34" s="23">
        <f t="shared" si="1"/>
        <v>310</v>
      </c>
      <c r="K34" s="24">
        <f t="shared" si="2"/>
        <v>12.083045973594572</v>
      </c>
      <c r="L34" s="24">
        <f t="shared" si="3"/>
        <v>3.8977567656756688E-2</v>
      </c>
      <c r="M34" s="24">
        <f>IF(L34&lt;0.06,J34,IF(L34&gt;0.32,#REF!,MIN(F34:H34)))</f>
        <v>310</v>
      </c>
      <c r="N34" s="24">
        <f t="shared" si="4"/>
        <v>310</v>
      </c>
    </row>
    <row r="35" spans="1:14" ht="33.75" customHeight="1" x14ac:dyDescent="0.25">
      <c r="A35" s="16">
        <v>17</v>
      </c>
      <c r="B35" s="25" t="s">
        <v>44</v>
      </c>
      <c r="C35" s="25"/>
      <c r="D35" s="16" t="s">
        <v>28</v>
      </c>
      <c r="E35" s="20">
        <v>1</v>
      </c>
      <c r="F35" s="21">
        <v>150</v>
      </c>
      <c r="G35" s="21">
        <v>159</v>
      </c>
      <c r="H35" s="21">
        <v>161</v>
      </c>
      <c r="I35" s="22"/>
      <c r="J35" s="23">
        <f t="shared" si="1"/>
        <v>156.66999999999999</v>
      </c>
      <c r="K35" s="24">
        <f t="shared" si="2"/>
        <v>4.7842333648024411</v>
      </c>
      <c r="L35" s="24">
        <f t="shared" si="3"/>
        <v>3.053701005171661E-2</v>
      </c>
      <c r="M35" s="24">
        <f>IF(L35&lt;0.06,J35,IF(L35&gt;0.32,#REF!,MIN(F35:H35)))</f>
        <v>156.66999999999999</v>
      </c>
      <c r="N35" s="24">
        <f t="shared" si="4"/>
        <v>156.66999999999999</v>
      </c>
    </row>
    <row r="36" spans="1:14" ht="33.75" customHeight="1" x14ac:dyDescent="0.25">
      <c r="A36" s="16">
        <v>18</v>
      </c>
      <c r="B36" s="25" t="s">
        <v>45</v>
      </c>
      <c r="C36" s="25"/>
      <c r="D36" s="16" t="s">
        <v>28</v>
      </c>
      <c r="E36" s="20">
        <v>1</v>
      </c>
      <c r="F36" s="21">
        <v>330</v>
      </c>
      <c r="G36" s="21">
        <v>343</v>
      </c>
      <c r="H36" s="21">
        <v>360</v>
      </c>
      <c r="I36" s="22"/>
      <c r="J36" s="23">
        <f t="shared" si="1"/>
        <v>344.33</v>
      </c>
      <c r="K36" s="24">
        <f t="shared" si="2"/>
        <v>12.283683848458853</v>
      </c>
      <c r="L36" s="24">
        <f t="shared" si="3"/>
        <v>3.5674160974817334E-2</v>
      </c>
      <c r="M36" s="24">
        <f>IF(L36&lt;0.06,J36,IF(L36&gt;0.32,#REF!,MIN(F36:H36)))</f>
        <v>344.33</v>
      </c>
      <c r="N36" s="24">
        <f t="shared" si="4"/>
        <v>344.33</v>
      </c>
    </row>
    <row r="37" spans="1:14" ht="52.5" customHeight="1" x14ac:dyDescent="0.25">
      <c r="A37" s="16">
        <v>19</v>
      </c>
      <c r="B37" s="25" t="s">
        <v>46</v>
      </c>
      <c r="C37" s="25"/>
      <c r="D37" s="16" t="s">
        <v>28</v>
      </c>
      <c r="E37" s="20">
        <v>1</v>
      </c>
      <c r="F37" s="21">
        <v>280</v>
      </c>
      <c r="G37" s="21">
        <v>297</v>
      </c>
      <c r="H37" s="21">
        <v>297</v>
      </c>
      <c r="I37" s="22"/>
      <c r="J37" s="23">
        <f t="shared" si="1"/>
        <v>291.33</v>
      </c>
      <c r="K37" s="24">
        <f t="shared" si="2"/>
        <v>8.0138768534475382</v>
      </c>
      <c r="L37" s="24">
        <f t="shared" si="3"/>
        <v>2.7507901189192802E-2</v>
      </c>
      <c r="M37" s="24">
        <f>IF(L37&lt;0.06,J37,IF(L37&gt;0.32,#REF!,MIN(F37:H37)))</f>
        <v>291.33</v>
      </c>
      <c r="N37" s="24">
        <f t="shared" si="4"/>
        <v>291.33</v>
      </c>
    </row>
    <row r="38" spans="1:14" ht="33.75" customHeight="1" x14ac:dyDescent="0.25">
      <c r="A38" s="16">
        <v>20</v>
      </c>
      <c r="B38" s="25" t="s">
        <v>47</v>
      </c>
      <c r="C38" s="25"/>
      <c r="D38" s="16" t="s">
        <v>28</v>
      </c>
      <c r="E38" s="20">
        <v>1</v>
      </c>
      <c r="F38" s="21">
        <v>1200</v>
      </c>
      <c r="G38" s="21">
        <v>1284</v>
      </c>
      <c r="H38" s="21">
        <v>1236</v>
      </c>
      <c r="I38" s="22"/>
      <c r="J38" s="23">
        <f t="shared" si="1"/>
        <v>1240</v>
      </c>
      <c r="K38" s="24">
        <f t="shared" si="2"/>
        <v>34.409301068170507</v>
      </c>
      <c r="L38" s="24">
        <f t="shared" si="3"/>
        <v>2.7749436345298795E-2</v>
      </c>
      <c r="M38" s="24">
        <f>IF(L38&lt;0.06,J38,IF(L38&gt;0.32,#REF!,MIN(F38:H38)))</f>
        <v>1240</v>
      </c>
      <c r="N38" s="24">
        <f t="shared" si="4"/>
        <v>1240</v>
      </c>
    </row>
    <row r="39" spans="1:14" ht="33.75" customHeight="1" x14ac:dyDescent="0.25">
      <c r="A39" s="16">
        <v>21</v>
      </c>
      <c r="B39" s="25" t="s">
        <v>48</v>
      </c>
      <c r="C39" s="25"/>
      <c r="D39" s="16" t="s">
        <v>28</v>
      </c>
      <c r="E39" s="20">
        <v>1</v>
      </c>
      <c r="F39" s="21">
        <v>150</v>
      </c>
      <c r="G39" s="21">
        <v>161</v>
      </c>
      <c r="H39" s="21">
        <v>155</v>
      </c>
      <c r="I39" s="22"/>
      <c r="J39" s="23">
        <f t="shared" si="1"/>
        <v>155.33000000000001</v>
      </c>
      <c r="K39" s="24">
        <f t="shared" si="2"/>
        <v>4.4969125210773466</v>
      </c>
      <c r="L39" s="24">
        <f t="shared" si="3"/>
        <v>2.89507018674908E-2</v>
      </c>
      <c r="M39" s="24">
        <f>IF(L39&lt;0.06,J39,IF(L39&gt;0.32,#REF!,MIN(F39:H39)))</f>
        <v>155.33000000000001</v>
      </c>
      <c r="N39" s="24">
        <f t="shared" si="4"/>
        <v>155.33000000000001</v>
      </c>
    </row>
    <row r="40" spans="1:14" ht="33.75" customHeight="1" x14ac:dyDescent="0.25">
      <c r="A40" s="16">
        <v>22</v>
      </c>
      <c r="B40" s="25" t="s">
        <v>49</v>
      </c>
      <c r="C40" s="25"/>
      <c r="D40" s="16" t="s">
        <v>28</v>
      </c>
      <c r="E40" s="20">
        <v>1</v>
      </c>
      <c r="F40" s="21">
        <v>150</v>
      </c>
      <c r="G40" s="21">
        <v>165</v>
      </c>
      <c r="H40" s="21">
        <v>155</v>
      </c>
      <c r="I40" s="22"/>
      <c r="J40" s="23">
        <f t="shared" si="1"/>
        <v>156.66999999999999</v>
      </c>
      <c r="K40" s="24">
        <f t="shared" si="2"/>
        <v>6.2360956446232354</v>
      </c>
      <c r="L40" s="24">
        <f t="shared" si="3"/>
        <v>3.9804018922724428E-2</v>
      </c>
      <c r="M40" s="24">
        <f>IF(L40&lt;0.06,J40,IF(L40&gt;0.32,#REF!,MIN(F40:H40)))</f>
        <v>156.66999999999999</v>
      </c>
      <c r="N40" s="24">
        <f t="shared" si="4"/>
        <v>156.66999999999999</v>
      </c>
    </row>
    <row r="41" spans="1:14" ht="33.75" customHeight="1" x14ac:dyDescent="0.25">
      <c r="A41" s="16">
        <v>23</v>
      </c>
      <c r="B41" s="25" t="s">
        <v>50</v>
      </c>
      <c r="C41" s="25"/>
      <c r="D41" s="16" t="s">
        <v>28</v>
      </c>
      <c r="E41" s="20">
        <v>1</v>
      </c>
      <c r="F41" s="21">
        <v>270</v>
      </c>
      <c r="G41" s="21">
        <v>278</v>
      </c>
      <c r="H41" s="21">
        <v>281</v>
      </c>
      <c r="I41" s="22"/>
      <c r="J41" s="23">
        <f t="shared" si="1"/>
        <v>276.33</v>
      </c>
      <c r="K41" s="24">
        <f t="shared" si="2"/>
        <v>4.6427960923947067</v>
      </c>
      <c r="L41" s="24">
        <f t="shared" si="3"/>
        <v>1.6801636059764438E-2</v>
      </c>
      <c r="M41" s="24">
        <f>IF(L41&lt;0.06,J41,IF(L41&gt;0.32,#REF!,MIN(F41:H41)))</f>
        <v>276.33</v>
      </c>
      <c r="N41" s="24">
        <f t="shared" si="4"/>
        <v>276.33</v>
      </c>
    </row>
    <row r="42" spans="1:14" ht="48" customHeight="1" x14ac:dyDescent="0.25">
      <c r="A42" s="16">
        <v>24</v>
      </c>
      <c r="B42" s="25" t="s">
        <v>51</v>
      </c>
      <c r="C42" s="25"/>
      <c r="D42" s="16" t="s">
        <v>28</v>
      </c>
      <c r="E42" s="20">
        <v>1</v>
      </c>
      <c r="F42" s="21">
        <v>200</v>
      </c>
      <c r="G42" s="21">
        <v>204</v>
      </c>
      <c r="H42" s="21">
        <v>222</v>
      </c>
      <c r="I42" s="22"/>
      <c r="J42" s="23">
        <f t="shared" si="1"/>
        <v>208.67</v>
      </c>
      <c r="K42" s="24">
        <f t="shared" si="2"/>
        <v>9.5684667296048822</v>
      </c>
      <c r="L42" s="24">
        <f t="shared" si="3"/>
        <v>4.5854539366487194E-2</v>
      </c>
      <c r="M42" s="24">
        <f>IF(L42&lt;0.06,J42,IF(L42&gt;0.32,#REF!,MIN(F42:H42)))</f>
        <v>208.67</v>
      </c>
      <c r="N42" s="24">
        <f t="shared" si="4"/>
        <v>208.67</v>
      </c>
    </row>
    <row r="43" spans="1:14" ht="66.75" customHeight="1" x14ac:dyDescent="0.25">
      <c r="A43" s="16">
        <v>25</v>
      </c>
      <c r="B43" s="25" t="s">
        <v>52</v>
      </c>
      <c r="C43" s="25"/>
      <c r="D43" s="16" t="s">
        <v>28</v>
      </c>
      <c r="E43" s="20">
        <v>1</v>
      </c>
      <c r="F43" s="21">
        <v>150</v>
      </c>
      <c r="G43" s="21">
        <v>165</v>
      </c>
      <c r="H43" s="21">
        <v>164</v>
      </c>
      <c r="I43" s="22"/>
      <c r="J43" s="23">
        <f t="shared" si="1"/>
        <v>159.66999999999999</v>
      </c>
      <c r="K43" s="24">
        <f t="shared" si="2"/>
        <v>6.8475461947247123</v>
      </c>
      <c r="L43" s="24">
        <f t="shared" si="3"/>
        <v>4.2885615298582785E-2</v>
      </c>
      <c r="M43" s="24">
        <f>IF(L43&lt;0.06,J43,IF(L43&gt;0.32,#REF!,MIN(F43:H43)))</f>
        <v>159.66999999999999</v>
      </c>
      <c r="N43" s="24">
        <f t="shared" si="4"/>
        <v>159.66999999999999</v>
      </c>
    </row>
    <row r="44" spans="1:14" ht="33.75" customHeight="1" x14ac:dyDescent="0.25">
      <c r="A44" s="16">
        <v>26</v>
      </c>
      <c r="B44" s="25" t="s">
        <v>53</v>
      </c>
      <c r="C44" s="25"/>
      <c r="D44" s="16" t="s">
        <v>28</v>
      </c>
      <c r="E44" s="20">
        <v>1</v>
      </c>
      <c r="F44" s="21">
        <v>650</v>
      </c>
      <c r="G44" s="21">
        <v>696</v>
      </c>
      <c r="H44" s="21">
        <v>676</v>
      </c>
      <c r="I44" s="22"/>
      <c r="J44" s="23">
        <f t="shared" si="1"/>
        <v>674</v>
      </c>
      <c r="K44" s="24">
        <f t="shared" si="2"/>
        <v>18.83259585576738</v>
      </c>
      <c r="L44" s="24">
        <f t="shared" si="3"/>
        <v>2.7941536877993146E-2</v>
      </c>
      <c r="M44" s="24">
        <f>IF(L44&lt;0.06,J44,IF(L44&gt;0.32,#REF!,MIN(F44:H44)))</f>
        <v>674</v>
      </c>
      <c r="N44" s="24">
        <f t="shared" si="4"/>
        <v>674</v>
      </c>
    </row>
    <row r="45" spans="1:14" ht="33.75" customHeight="1" x14ac:dyDescent="0.25">
      <c r="A45" s="16">
        <v>27</v>
      </c>
      <c r="B45" s="25" t="s">
        <v>54</v>
      </c>
      <c r="C45" s="25"/>
      <c r="D45" s="16" t="s">
        <v>28</v>
      </c>
      <c r="E45" s="20">
        <v>1</v>
      </c>
      <c r="F45" s="21">
        <v>280</v>
      </c>
      <c r="G45" s="21">
        <v>302</v>
      </c>
      <c r="H45" s="21">
        <v>283</v>
      </c>
      <c r="I45" s="22"/>
      <c r="J45" s="23">
        <f t="shared" si="1"/>
        <v>288.33</v>
      </c>
      <c r="K45" s="24">
        <f t="shared" si="2"/>
        <v>9.7410927974683048</v>
      </c>
      <c r="L45" s="24">
        <f t="shared" si="3"/>
        <v>3.3784527442403858E-2</v>
      </c>
      <c r="M45" s="24">
        <f>IF(L45&lt;0.06,J45,IF(L45&gt;0.32,#REF!,MIN(F45:H45)))</f>
        <v>288.33</v>
      </c>
      <c r="N45" s="24">
        <f t="shared" si="4"/>
        <v>288.33</v>
      </c>
    </row>
    <row r="46" spans="1:14" ht="78.75" customHeight="1" x14ac:dyDescent="0.25">
      <c r="A46" s="16">
        <v>28</v>
      </c>
      <c r="B46" s="25" t="s">
        <v>55</v>
      </c>
      <c r="C46" s="25"/>
      <c r="D46" s="16" t="s">
        <v>28</v>
      </c>
      <c r="E46" s="20">
        <v>1</v>
      </c>
      <c r="F46" s="21">
        <v>280</v>
      </c>
      <c r="G46" s="21">
        <v>291</v>
      </c>
      <c r="H46" s="21">
        <v>305</v>
      </c>
      <c r="I46" s="22"/>
      <c r="J46" s="23">
        <f t="shared" si="1"/>
        <v>292</v>
      </c>
      <c r="K46" s="24">
        <f t="shared" si="2"/>
        <v>10.230672835481871</v>
      </c>
      <c r="L46" s="24">
        <f t="shared" si="3"/>
        <v>3.5036550806444765E-2</v>
      </c>
      <c r="M46" s="24">
        <f>IF(L46&lt;0.06,J46,IF(L46&gt;0.32,#REF!,MIN(F46:H46)))</f>
        <v>292</v>
      </c>
      <c r="N46" s="24">
        <f t="shared" si="4"/>
        <v>292</v>
      </c>
    </row>
    <row r="47" spans="1:14" ht="50.25" customHeight="1" x14ac:dyDescent="0.25">
      <c r="A47" s="16">
        <v>29</v>
      </c>
      <c r="B47" s="25" t="s">
        <v>56</v>
      </c>
      <c r="C47" s="25"/>
      <c r="D47" s="16" t="s">
        <v>28</v>
      </c>
      <c r="E47" s="20">
        <v>1</v>
      </c>
      <c r="F47" s="21">
        <v>260</v>
      </c>
      <c r="G47" s="21">
        <v>263</v>
      </c>
      <c r="H47" s="21">
        <v>276</v>
      </c>
      <c r="I47" s="22"/>
      <c r="J47" s="23">
        <f t="shared" si="1"/>
        <v>266.33</v>
      </c>
      <c r="K47" s="24">
        <f t="shared" si="2"/>
        <v>6.9442222186665532</v>
      </c>
      <c r="L47" s="24">
        <f t="shared" si="3"/>
        <v>2.6073751431181444E-2</v>
      </c>
      <c r="M47" s="24">
        <f>IF(L47&lt;0.06,J47,IF(L47&gt;0.32,#REF!,MIN(F47:H47)))</f>
        <v>266.33</v>
      </c>
      <c r="N47" s="24">
        <f t="shared" si="4"/>
        <v>266.33</v>
      </c>
    </row>
    <row r="48" spans="1:14" ht="50.25" customHeight="1" x14ac:dyDescent="0.25">
      <c r="A48" s="16">
        <v>30</v>
      </c>
      <c r="B48" s="25" t="s">
        <v>57</v>
      </c>
      <c r="C48" s="25"/>
      <c r="D48" s="16" t="s">
        <v>28</v>
      </c>
      <c r="E48" s="20">
        <v>1</v>
      </c>
      <c r="F48" s="21">
        <v>650</v>
      </c>
      <c r="G48" s="21">
        <v>663</v>
      </c>
      <c r="H48" s="21">
        <v>715</v>
      </c>
      <c r="I48" s="22"/>
      <c r="J48" s="23">
        <f t="shared" si="1"/>
        <v>676</v>
      </c>
      <c r="K48" s="24">
        <f t="shared" si="2"/>
        <v>28.083209693100727</v>
      </c>
      <c r="L48" s="24">
        <f t="shared" si="3"/>
        <v>4.1543209605178592E-2</v>
      </c>
      <c r="M48" s="24">
        <f>IF(L48&lt;0.06,J48,IF(L48&gt;0.32,#REF!,MIN(F48:H48)))</f>
        <v>676</v>
      </c>
      <c r="N48" s="24">
        <f t="shared" si="4"/>
        <v>676</v>
      </c>
    </row>
    <row r="49" spans="1:14" ht="66.75" customHeight="1" x14ac:dyDescent="0.25">
      <c r="A49" s="16">
        <v>31</v>
      </c>
      <c r="B49" s="25" t="s">
        <v>58</v>
      </c>
      <c r="C49" s="25"/>
      <c r="D49" s="16" t="s">
        <v>28</v>
      </c>
      <c r="E49" s="20">
        <v>1</v>
      </c>
      <c r="F49" s="21">
        <v>280</v>
      </c>
      <c r="G49" s="21">
        <v>297</v>
      </c>
      <c r="H49" s="21">
        <v>311</v>
      </c>
      <c r="I49" s="22"/>
      <c r="J49" s="23">
        <f t="shared" si="1"/>
        <v>296</v>
      </c>
      <c r="K49" s="24">
        <f t="shared" si="2"/>
        <v>12.675435561221029</v>
      </c>
      <c r="L49" s="24">
        <f t="shared" si="3"/>
        <v>4.2822417436557528E-2</v>
      </c>
      <c r="M49" s="24">
        <f>IF(L49&lt;0.06,J49,IF(L49&gt;0.32,#REF!,MIN(F49:H49)))</f>
        <v>296</v>
      </c>
      <c r="N49" s="24">
        <f t="shared" si="4"/>
        <v>296</v>
      </c>
    </row>
    <row r="50" spans="1:14" ht="84.75" customHeight="1" x14ac:dyDescent="0.25">
      <c r="A50" s="16">
        <v>32</v>
      </c>
      <c r="B50" s="25" t="s">
        <v>59</v>
      </c>
      <c r="C50" s="25"/>
      <c r="D50" s="16" t="s">
        <v>28</v>
      </c>
      <c r="E50" s="20">
        <v>1</v>
      </c>
      <c r="F50" s="21">
        <v>280</v>
      </c>
      <c r="G50" s="21">
        <v>305</v>
      </c>
      <c r="H50" s="21">
        <v>294</v>
      </c>
      <c r="I50" s="22"/>
      <c r="J50" s="23">
        <f t="shared" si="1"/>
        <v>293</v>
      </c>
      <c r="K50" s="24">
        <f t="shared" si="2"/>
        <v>10.230672835481871</v>
      </c>
      <c r="L50" s="24">
        <f t="shared" si="3"/>
        <v>3.491697213475041E-2</v>
      </c>
      <c r="M50" s="24">
        <f>IF(L50&lt;0.06,J50,IF(L50&gt;0.32,#REF!,MIN(F50:H50)))</f>
        <v>293</v>
      </c>
      <c r="N50" s="24">
        <f t="shared" si="4"/>
        <v>293</v>
      </c>
    </row>
    <row r="51" spans="1:14" ht="50.25" customHeight="1" x14ac:dyDescent="0.25">
      <c r="A51" s="16">
        <v>33</v>
      </c>
      <c r="B51" s="25" t="s">
        <v>60</v>
      </c>
      <c r="C51" s="25"/>
      <c r="D51" s="16" t="s">
        <v>28</v>
      </c>
      <c r="E51" s="20">
        <v>1</v>
      </c>
      <c r="F51" s="21">
        <v>650</v>
      </c>
      <c r="G51" s="21">
        <v>670</v>
      </c>
      <c r="H51" s="21">
        <v>676</v>
      </c>
      <c r="I51" s="22"/>
      <c r="J51" s="23">
        <f t="shared" si="1"/>
        <v>665.33</v>
      </c>
      <c r="K51" s="24">
        <f t="shared" si="2"/>
        <v>11.115554667022044</v>
      </c>
      <c r="L51" s="24">
        <f t="shared" si="3"/>
        <v>1.6706829193065161E-2</v>
      </c>
      <c r="M51" s="24">
        <f>IF(L51&lt;0.06,J51,IF(L51&gt;0.32,#REF!,MIN(F51:H51)))</f>
        <v>665.33</v>
      </c>
      <c r="N51" s="24">
        <f t="shared" si="4"/>
        <v>665.33</v>
      </c>
    </row>
    <row r="52" spans="1:14" ht="50.25" customHeight="1" x14ac:dyDescent="0.25">
      <c r="A52" s="16">
        <v>34</v>
      </c>
      <c r="B52" s="25" t="s">
        <v>61</v>
      </c>
      <c r="C52" s="25"/>
      <c r="D52" s="16" t="s">
        <v>28</v>
      </c>
      <c r="E52" s="20">
        <v>1</v>
      </c>
      <c r="F52" s="21">
        <v>430</v>
      </c>
      <c r="G52" s="21">
        <v>473</v>
      </c>
      <c r="H52" s="21">
        <v>469</v>
      </c>
      <c r="I52" s="22"/>
      <c r="J52" s="23">
        <f t="shared" si="1"/>
        <v>457.33</v>
      </c>
      <c r="K52" s="24">
        <f t="shared" si="2"/>
        <v>19.396448701301541</v>
      </c>
      <c r="L52" s="24">
        <f t="shared" si="3"/>
        <v>4.2412368970549806E-2</v>
      </c>
      <c r="M52" s="24">
        <f>IF(L52&lt;0.06,J52,IF(L52&gt;0.32,#REF!,MIN(F52:H52)))</f>
        <v>457.33</v>
      </c>
      <c r="N52" s="24">
        <f t="shared" si="4"/>
        <v>457.33</v>
      </c>
    </row>
    <row r="53" spans="1:14" ht="50.25" customHeight="1" x14ac:dyDescent="0.25">
      <c r="A53" s="16">
        <v>35</v>
      </c>
      <c r="B53" s="25" t="s">
        <v>62</v>
      </c>
      <c r="C53" s="25"/>
      <c r="D53" s="16" t="s">
        <v>28</v>
      </c>
      <c r="E53" s="20">
        <v>1</v>
      </c>
      <c r="F53" s="21">
        <v>1900</v>
      </c>
      <c r="G53" s="21">
        <v>2090</v>
      </c>
      <c r="H53" s="21">
        <v>1919</v>
      </c>
      <c r="I53" s="22"/>
      <c r="J53" s="23">
        <f t="shared" si="1"/>
        <v>1969.67</v>
      </c>
      <c r="K53" s="24">
        <f t="shared" si="2"/>
        <v>85.441337900469591</v>
      </c>
      <c r="L53" s="24">
        <f t="shared" si="3"/>
        <v>4.3378503962831126E-2</v>
      </c>
      <c r="M53" s="24">
        <f>IF(L53&lt;0.06,J53,IF(L53&gt;0.32,#REF!,MIN(F53:H53)))</f>
        <v>1969.67</v>
      </c>
      <c r="N53" s="24">
        <f t="shared" si="4"/>
        <v>1969.67</v>
      </c>
    </row>
    <row r="54" spans="1:14" ht="50.25" customHeight="1" x14ac:dyDescent="0.25">
      <c r="A54" s="16">
        <v>36</v>
      </c>
      <c r="B54" s="25" t="s">
        <v>63</v>
      </c>
      <c r="C54" s="25"/>
      <c r="D54" s="16" t="s">
        <v>28</v>
      </c>
      <c r="E54" s="20">
        <v>1</v>
      </c>
      <c r="F54" s="21">
        <v>460</v>
      </c>
      <c r="G54" s="21">
        <v>492</v>
      </c>
      <c r="H54" s="21">
        <v>501</v>
      </c>
      <c r="I54" s="22"/>
      <c r="J54" s="23">
        <f t="shared" si="1"/>
        <v>484.33</v>
      </c>
      <c r="K54" s="24">
        <f t="shared" si="2"/>
        <v>17.594190960528863</v>
      </c>
      <c r="L54" s="24">
        <f t="shared" si="3"/>
        <v>3.6326865898310787E-2</v>
      </c>
      <c r="M54" s="24">
        <f>IF(L54&lt;0.06,J54,IF(L54&gt;0.32,#REF!,MIN(F54:H54)))</f>
        <v>484.33</v>
      </c>
      <c r="N54" s="24">
        <f t="shared" si="4"/>
        <v>484.33</v>
      </c>
    </row>
    <row r="55" spans="1:14" ht="50.25" customHeight="1" x14ac:dyDescent="0.25">
      <c r="A55" s="16">
        <v>37</v>
      </c>
      <c r="B55" s="25" t="s">
        <v>64</v>
      </c>
      <c r="C55" s="25"/>
      <c r="D55" s="16" t="s">
        <v>28</v>
      </c>
      <c r="E55" s="20">
        <v>1</v>
      </c>
      <c r="F55" s="21">
        <v>530</v>
      </c>
      <c r="G55" s="21">
        <v>572</v>
      </c>
      <c r="H55" s="21">
        <v>551</v>
      </c>
      <c r="I55" s="22"/>
      <c r="J55" s="23">
        <f t="shared" si="1"/>
        <v>551</v>
      </c>
      <c r="K55" s="24">
        <f t="shared" si="2"/>
        <v>17.146428199482248</v>
      </c>
      <c r="L55" s="24">
        <f t="shared" si="3"/>
        <v>3.1118744463670141E-2</v>
      </c>
      <c r="M55" s="24">
        <f>IF(L55&lt;0.06,J55,IF(L55&gt;0.32,#REF!,MIN(F55:H55)))</f>
        <v>551</v>
      </c>
      <c r="N55" s="24">
        <f t="shared" si="4"/>
        <v>551</v>
      </c>
    </row>
    <row r="56" spans="1:14" ht="50.25" customHeight="1" x14ac:dyDescent="0.25">
      <c r="A56" s="16">
        <v>38</v>
      </c>
      <c r="B56" s="25" t="s">
        <v>65</v>
      </c>
      <c r="C56" s="25"/>
      <c r="D56" s="16" t="s">
        <v>28</v>
      </c>
      <c r="E56" s="20">
        <v>1</v>
      </c>
      <c r="F56" s="21">
        <v>430</v>
      </c>
      <c r="G56" s="21">
        <v>452</v>
      </c>
      <c r="H56" s="21">
        <v>439</v>
      </c>
      <c r="I56" s="22"/>
      <c r="J56" s="23">
        <f t="shared" si="1"/>
        <v>440.33</v>
      </c>
      <c r="K56" s="24">
        <f t="shared" si="2"/>
        <v>9.0308114560960444</v>
      </c>
      <c r="L56" s="24">
        <f t="shared" si="3"/>
        <v>2.0509189598928178E-2</v>
      </c>
      <c r="M56" s="24">
        <f>IF(L56&lt;0.06,J56,IF(L56&gt;0.32,#REF!,MIN(F56:H56)))</f>
        <v>440.33</v>
      </c>
      <c r="N56" s="24">
        <f t="shared" si="4"/>
        <v>440.33</v>
      </c>
    </row>
    <row r="57" spans="1:14" ht="50.25" customHeight="1" x14ac:dyDescent="0.25">
      <c r="A57" s="16">
        <v>39</v>
      </c>
      <c r="B57" s="25" t="s">
        <v>66</v>
      </c>
      <c r="C57" s="25"/>
      <c r="D57" s="16" t="s">
        <v>28</v>
      </c>
      <c r="E57" s="20">
        <v>1</v>
      </c>
      <c r="F57" s="21">
        <v>500</v>
      </c>
      <c r="G57" s="21">
        <v>540</v>
      </c>
      <c r="H57" s="21">
        <v>555</v>
      </c>
      <c r="I57" s="22"/>
      <c r="J57" s="23">
        <f t="shared" si="1"/>
        <v>531.66999999999996</v>
      </c>
      <c r="K57" s="24">
        <f t="shared" si="2"/>
        <v>23.213980461973531</v>
      </c>
      <c r="L57" s="24">
        <f t="shared" si="3"/>
        <v>4.3662385430762563E-2</v>
      </c>
      <c r="M57" s="24">
        <f>IF(L57&lt;0.06,J57,IF(L57&gt;0.32,#REF!,MIN(F57:H57)))</f>
        <v>531.66999999999996</v>
      </c>
      <c r="N57" s="24">
        <f t="shared" si="4"/>
        <v>531.66999999999996</v>
      </c>
    </row>
    <row r="58" spans="1:14" ht="50.25" customHeight="1" x14ac:dyDescent="0.25">
      <c r="A58" s="16">
        <v>40</v>
      </c>
      <c r="B58" s="25" t="s">
        <v>67</v>
      </c>
      <c r="C58" s="25"/>
      <c r="D58" s="16" t="s">
        <v>28</v>
      </c>
      <c r="E58" s="20">
        <v>1</v>
      </c>
      <c r="F58" s="21">
        <v>450</v>
      </c>
      <c r="G58" s="21">
        <v>495</v>
      </c>
      <c r="H58" s="21">
        <v>495</v>
      </c>
      <c r="I58" s="22"/>
      <c r="J58" s="23">
        <f t="shared" si="1"/>
        <v>480</v>
      </c>
      <c r="K58" s="24">
        <f t="shared" si="2"/>
        <v>21.213203435596427</v>
      </c>
      <c r="L58" s="24">
        <f t="shared" si="3"/>
        <v>4.4194173824159223E-2</v>
      </c>
      <c r="M58" s="24">
        <f>IF(L58&lt;0.06,J58,IF(L58&gt;0.32,#REF!,MIN(F58:H58)))</f>
        <v>480</v>
      </c>
      <c r="N58" s="24">
        <f t="shared" si="4"/>
        <v>480</v>
      </c>
    </row>
    <row r="59" spans="1:14" ht="50.25" customHeight="1" x14ac:dyDescent="0.25">
      <c r="A59" s="16">
        <v>41</v>
      </c>
      <c r="B59" s="25" t="s">
        <v>68</v>
      </c>
      <c r="C59" s="25"/>
      <c r="D59" s="16" t="s">
        <v>28</v>
      </c>
      <c r="E59" s="20">
        <v>1</v>
      </c>
      <c r="F59" s="21">
        <v>750</v>
      </c>
      <c r="G59" s="21">
        <v>803</v>
      </c>
      <c r="H59" s="21">
        <v>825</v>
      </c>
      <c r="I59" s="22"/>
      <c r="J59" s="23">
        <f t="shared" si="1"/>
        <v>792.67</v>
      </c>
      <c r="K59" s="24">
        <f t="shared" si="2"/>
        <v>31.478387647541428</v>
      </c>
      <c r="L59" s="24">
        <f t="shared" si="3"/>
        <v>3.9711844333129083E-2</v>
      </c>
      <c r="M59" s="24">
        <f>IF(L59&lt;0.06,J59,IF(L59&gt;0.32,#REF!,MIN(F59:H59)))</f>
        <v>792.67</v>
      </c>
      <c r="N59" s="24">
        <f t="shared" si="4"/>
        <v>792.67</v>
      </c>
    </row>
    <row r="60" spans="1:14" ht="65.25" customHeight="1" x14ac:dyDescent="0.25">
      <c r="A60" s="16">
        <v>42</v>
      </c>
      <c r="B60" s="25" t="s">
        <v>69</v>
      </c>
      <c r="C60" s="25"/>
      <c r="D60" s="16" t="s">
        <v>28</v>
      </c>
      <c r="E60" s="20">
        <v>1</v>
      </c>
      <c r="F60" s="21">
        <v>450</v>
      </c>
      <c r="G60" s="21">
        <v>468</v>
      </c>
      <c r="H60" s="21">
        <v>486</v>
      </c>
      <c r="I60" s="22"/>
      <c r="J60" s="23">
        <f t="shared" si="1"/>
        <v>468</v>
      </c>
      <c r="K60" s="24">
        <f t="shared" si="2"/>
        <v>14.696938456699069</v>
      </c>
      <c r="L60" s="24">
        <f t="shared" si="3"/>
        <v>3.1403714651066388E-2</v>
      </c>
      <c r="M60" s="24">
        <f>IF(L60&lt;0.06,J60,IF(L60&gt;0.32,#REF!,MIN(F60:H60)))</f>
        <v>468</v>
      </c>
      <c r="N60" s="24">
        <f t="shared" si="4"/>
        <v>468</v>
      </c>
    </row>
    <row r="61" spans="1:14" ht="51.75" customHeight="1" x14ac:dyDescent="0.25">
      <c r="A61" s="16">
        <v>43</v>
      </c>
      <c r="B61" s="25" t="s">
        <v>70</v>
      </c>
      <c r="C61" s="25"/>
      <c r="D61" s="16" t="s">
        <v>28</v>
      </c>
      <c r="E61" s="20">
        <v>1</v>
      </c>
      <c r="F61" s="21">
        <v>350</v>
      </c>
      <c r="G61" s="21">
        <v>371</v>
      </c>
      <c r="H61" s="21">
        <v>371</v>
      </c>
      <c r="I61" s="22"/>
      <c r="J61" s="23">
        <f t="shared" si="1"/>
        <v>364</v>
      </c>
      <c r="K61" s="24">
        <f t="shared" si="2"/>
        <v>9.8994949366116654</v>
      </c>
      <c r="L61" s="24">
        <f t="shared" si="3"/>
        <v>2.7196414661021059E-2</v>
      </c>
      <c r="M61" s="24">
        <f>IF(L61&lt;0.06,J61,IF(L61&gt;0.32,#REF!,MIN(F61:H61)))</f>
        <v>364</v>
      </c>
      <c r="N61" s="24">
        <f t="shared" si="4"/>
        <v>364</v>
      </c>
    </row>
    <row r="62" spans="1:14" ht="50.25" customHeight="1" x14ac:dyDescent="0.25">
      <c r="A62" s="16">
        <v>44</v>
      </c>
      <c r="B62" s="25" t="s">
        <v>71</v>
      </c>
      <c r="C62" s="25"/>
      <c r="D62" s="16" t="s">
        <v>28</v>
      </c>
      <c r="E62" s="20">
        <v>1</v>
      </c>
      <c r="F62" s="21">
        <v>500</v>
      </c>
      <c r="G62" s="21">
        <v>530</v>
      </c>
      <c r="H62" s="21">
        <v>550</v>
      </c>
      <c r="I62" s="22"/>
      <c r="J62" s="23">
        <f t="shared" si="1"/>
        <v>526.66999999999996</v>
      </c>
      <c r="K62" s="24">
        <f t="shared" si="2"/>
        <v>20.548046676563253</v>
      </c>
      <c r="L62" s="24">
        <f t="shared" si="3"/>
        <v>3.9015031569224097E-2</v>
      </c>
      <c r="M62" s="24">
        <f>IF(L62&lt;0.06,J62,IF(L62&gt;0.32,#REF!,MIN(F62:H62)))</f>
        <v>526.66999999999996</v>
      </c>
      <c r="N62" s="24">
        <f t="shared" si="4"/>
        <v>526.66999999999996</v>
      </c>
    </row>
    <row r="63" spans="1:14" ht="50.25" customHeight="1" x14ac:dyDescent="0.25">
      <c r="A63" s="16">
        <v>45</v>
      </c>
      <c r="B63" s="25" t="s">
        <v>72</v>
      </c>
      <c r="C63" s="25"/>
      <c r="D63" s="16" t="s">
        <v>28</v>
      </c>
      <c r="E63" s="20">
        <v>1</v>
      </c>
      <c r="F63" s="21">
        <v>400</v>
      </c>
      <c r="G63" s="21">
        <v>432</v>
      </c>
      <c r="H63" s="21">
        <v>404</v>
      </c>
      <c r="I63" s="22"/>
      <c r="J63" s="23">
        <f t="shared" si="1"/>
        <v>412</v>
      </c>
      <c r="K63" s="24">
        <f t="shared" si="2"/>
        <v>14.236104336041748</v>
      </c>
      <c r="L63" s="24">
        <f t="shared" si="3"/>
        <v>3.4553651301072207E-2</v>
      </c>
      <c r="M63" s="24">
        <f>IF(L63&lt;0.06,J63,IF(L63&gt;0.32,#REF!,MIN(F63:H63)))</f>
        <v>412</v>
      </c>
      <c r="N63" s="24">
        <f t="shared" si="4"/>
        <v>412</v>
      </c>
    </row>
    <row r="64" spans="1:14" x14ac:dyDescent="0.25">
      <c r="A64" s="16">
        <v>46</v>
      </c>
      <c r="B64" s="25" t="s">
        <v>73</v>
      </c>
      <c r="C64" s="25"/>
      <c r="D64" s="16" t="s">
        <v>28</v>
      </c>
      <c r="E64" s="20">
        <v>1</v>
      </c>
      <c r="F64" s="21">
        <v>450</v>
      </c>
      <c r="G64" s="21">
        <v>455</v>
      </c>
      <c r="H64" s="21">
        <v>482</v>
      </c>
      <c r="I64" s="22"/>
      <c r="J64" s="23">
        <f t="shared" si="1"/>
        <v>462.33</v>
      </c>
      <c r="K64" s="24">
        <f t="shared" si="2"/>
        <v>14.055445761538676</v>
      </c>
      <c r="L64" s="24">
        <f t="shared" si="3"/>
        <v>3.0401327539936143E-2</v>
      </c>
      <c r="M64" s="24">
        <f>IF(L64&lt;0.06,J64,IF(L64&gt;0.32,#REF!,MIN(F64:H64)))</f>
        <v>462.33</v>
      </c>
      <c r="N64" s="24">
        <f t="shared" si="4"/>
        <v>462.33</v>
      </c>
    </row>
    <row r="65" spans="1:14" x14ac:dyDescent="0.25">
      <c r="A65" s="16">
        <v>47</v>
      </c>
      <c r="B65" s="25" t="s">
        <v>74</v>
      </c>
      <c r="C65" s="25"/>
      <c r="D65" s="16" t="s">
        <v>28</v>
      </c>
      <c r="E65" s="20">
        <v>1</v>
      </c>
      <c r="F65" s="21">
        <v>200</v>
      </c>
      <c r="G65" s="21">
        <v>220</v>
      </c>
      <c r="H65" s="21">
        <v>204</v>
      </c>
      <c r="I65" s="22"/>
      <c r="J65" s="23">
        <f t="shared" si="1"/>
        <v>208</v>
      </c>
      <c r="K65" s="24">
        <f t="shared" si="2"/>
        <v>8.6409875978771478</v>
      </c>
      <c r="L65" s="24">
        <f t="shared" si="3"/>
        <v>4.1543209605178592E-2</v>
      </c>
      <c r="M65" s="24">
        <f>IF(L65&lt;0.06,J65,IF(L65&gt;0.32,#REF!,MIN(F65:H65)))</f>
        <v>208</v>
      </c>
      <c r="N65" s="24">
        <f t="shared" si="4"/>
        <v>208</v>
      </c>
    </row>
    <row r="66" spans="1:14" x14ac:dyDescent="0.25">
      <c r="A66" s="16">
        <v>48</v>
      </c>
      <c r="B66" s="25" t="s">
        <v>75</v>
      </c>
      <c r="C66" s="25"/>
      <c r="D66" s="16" t="s">
        <v>28</v>
      </c>
      <c r="E66" s="20">
        <v>1</v>
      </c>
      <c r="F66" s="21">
        <v>300</v>
      </c>
      <c r="G66" s="21">
        <v>306</v>
      </c>
      <c r="H66" s="21">
        <v>327</v>
      </c>
      <c r="I66" s="22"/>
      <c r="J66" s="23">
        <f t="shared" si="1"/>
        <v>311</v>
      </c>
      <c r="K66" s="24">
        <f t="shared" si="2"/>
        <v>11.575836902790225</v>
      </c>
      <c r="L66" s="24">
        <f t="shared" si="3"/>
        <v>3.722134052344124E-2</v>
      </c>
      <c r="M66" s="24">
        <f>IF(L66&lt;0.06,J66,IF(L66&gt;0.32,#REF!,MIN(F66:H66)))</f>
        <v>311</v>
      </c>
      <c r="N66" s="24">
        <f t="shared" si="4"/>
        <v>311</v>
      </c>
    </row>
    <row r="67" spans="1:14" ht="38.25" customHeight="1" x14ac:dyDescent="0.25">
      <c r="A67" s="16">
        <v>49</v>
      </c>
      <c r="B67" s="25" t="s">
        <v>76</v>
      </c>
      <c r="C67" s="25"/>
      <c r="D67" s="16" t="s">
        <v>28</v>
      </c>
      <c r="E67" s="20">
        <v>1</v>
      </c>
      <c r="F67" s="21">
        <v>450</v>
      </c>
      <c r="G67" s="21">
        <v>477</v>
      </c>
      <c r="H67" s="21">
        <v>464</v>
      </c>
      <c r="I67" s="22"/>
      <c r="J67" s="23">
        <f t="shared" si="1"/>
        <v>463.67</v>
      </c>
      <c r="K67" s="24">
        <f t="shared" si="2"/>
        <v>11.025223605694151</v>
      </c>
      <c r="L67" s="24">
        <f t="shared" si="3"/>
        <v>2.3778168968650443E-2</v>
      </c>
      <c r="M67" s="24">
        <f>IF(L67&lt;0.06,J67,IF(L67&gt;0.32,#REF!,MIN(F67:H67)))</f>
        <v>463.67</v>
      </c>
      <c r="N67" s="24">
        <f t="shared" si="4"/>
        <v>463.67</v>
      </c>
    </row>
    <row r="68" spans="1:14" ht="42.75" customHeight="1" x14ac:dyDescent="0.25">
      <c r="A68" s="16">
        <v>50</v>
      </c>
      <c r="B68" s="25" t="s">
        <v>77</v>
      </c>
      <c r="C68" s="25"/>
      <c r="D68" s="16" t="s">
        <v>28</v>
      </c>
      <c r="E68" s="20">
        <v>1</v>
      </c>
      <c r="F68" s="21">
        <v>350</v>
      </c>
      <c r="G68" s="21">
        <v>364</v>
      </c>
      <c r="H68" s="21">
        <v>357</v>
      </c>
      <c r="I68" s="22"/>
      <c r="J68" s="23">
        <f t="shared" si="1"/>
        <v>357</v>
      </c>
      <c r="K68" s="24">
        <f t="shared" si="2"/>
        <v>5.715476066494082</v>
      </c>
      <c r="L68" s="24">
        <f t="shared" si="3"/>
        <v>1.6009736880935804E-2</v>
      </c>
      <c r="M68" s="24">
        <f>IF(L68&lt;0.06,J68,IF(L68&gt;0.32,#REF!,MIN(F68:H68)))</f>
        <v>357</v>
      </c>
      <c r="N68" s="24">
        <f t="shared" si="4"/>
        <v>357</v>
      </c>
    </row>
    <row r="69" spans="1:14" x14ac:dyDescent="0.25">
      <c r="A69" s="16">
        <v>51</v>
      </c>
      <c r="B69" s="25" t="s">
        <v>78</v>
      </c>
      <c r="C69" s="25"/>
      <c r="D69" s="16" t="s">
        <v>28</v>
      </c>
      <c r="E69" s="20">
        <v>1</v>
      </c>
      <c r="F69" s="21">
        <v>800</v>
      </c>
      <c r="G69" s="21">
        <v>848</v>
      </c>
      <c r="H69" s="21">
        <v>848</v>
      </c>
      <c r="I69" s="22"/>
      <c r="J69" s="23">
        <f t="shared" si="1"/>
        <v>832</v>
      </c>
      <c r="K69" s="24">
        <f t="shared" si="2"/>
        <v>22.627416997969522</v>
      </c>
      <c r="L69" s="24">
        <f t="shared" si="3"/>
        <v>2.7196414661021059E-2</v>
      </c>
      <c r="M69" s="24">
        <f>IF(L69&lt;0.06,J69,IF(L69&gt;0.32,#REF!,MIN(F69:H69)))</f>
        <v>832</v>
      </c>
      <c r="N69" s="24">
        <f t="shared" si="4"/>
        <v>832</v>
      </c>
    </row>
    <row r="70" spans="1:14" x14ac:dyDescent="0.25">
      <c r="A70" s="16">
        <v>52</v>
      </c>
      <c r="B70" s="25" t="s">
        <v>79</v>
      </c>
      <c r="C70" s="25"/>
      <c r="D70" s="16" t="s">
        <v>28</v>
      </c>
      <c r="E70" s="20">
        <v>1</v>
      </c>
      <c r="F70" s="21">
        <v>400</v>
      </c>
      <c r="G70" s="21">
        <v>436</v>
      </c>
      <c r="H70" s="21">
        <v>408</v>
      </c>
      <c r="I70" s="22"/>
      <c r="J70" s="23">
        <f t="shared" si="1"/>
        <v>414.67</v>
      </c>
      <c r="K70" s="24">
        <f t="shared" si="2"/>
        <v>15.4344492037203</v>
      </c>
      <c r="L70" s="24">
        <f t="shared" si="3"/>
        <v>3.7221041318929025E-2</v>
      </c>
      <c r="M70" s="24">
        <f>IF(L70&lt;0.06,J70,IF(L70&gt;0.32,#REF!,MIN(F70:H70)))</f>
        <v>414.67</v>
      </c>
      <c r="N70" s="24">
        <f t="shared" si="4"/>
        <v>414.67</v>
      </c>
    </row>
    <row r="71" spans="1:14" x14ac:dyDescent="0.25">
      <c r="A71" s="16">
        <v>53</v>
      </c>
      <c r="B71" s="25" t="s">
        <v>80</v>
      </c>
      <c r="C71" s="25"/>
      <c r="D71" s="16" t="s">
        <v>28</v>
      </c>
      <c r="E71" s="20">
        <v>1</v>
      </c>
      <c r="F71" s="21">
        <v>800</v>
      </c>
      <c r="G71" s="21">
        <v>816</v>
      </c>
      <c r="H71" s="21">
        <v>840</v>
      </c>
      <c r="I71" s="22"/>
      <c r="J71" s="23">
        <f t="shared" si="1"/>
        <v>818.67</v>
      </c>
      <c r="K71" s="24">
        <f t="shared" si="2"/>
        <v>16.438437341250605</v>
      </c>
      <c r="L71" s="24">
        <f t="shared" si="3"/>
        <v>2.0079442682949915E-2</v>
      </c>
      <c r="M71" s="24">
        <f>IF(L71&lt;0.06,J71,IF(L71&gt;0.32,#REF!,MIN(F71:H71)))</f>
        <v>818.67</v>
      </c>
      <c r="N71" s="24">
        <f t="shared" si="4"/>
        <v>818.67</v>
      </c>
    </row>
    <row r="72" spans="1:14" x14ac:dyDescent="0.25">
      <c r="A72" s="16">
        <v>54</v>
      </c>
      <c r="B72" s="25" t="s">
        <v>81</v>
      </c>
      <c r="C72" s="25"/>
      <c r="D72" s="16" t="s">
        <v>28</v>
      </c>
      <c r="E72" s="20">
        <v>1</v>
      </c>
      <c r="F72" s="21">
        <v>1300</v>
      </c>
      <c r="G72" s="21">
        <v>1339</v>
      </c>
      <c r="H72" s="21">
        <v>1404</v>
      </c>
      <c r="I72" s="22"/>
      <c r="J72" s="23">
        <f t="shared" si="1"/>
        <v>1347.67</v>
      </c>
      <c r="K72" s="24">
        <f t="shared" si="2"/>
        <v>42.897811391983879</v>
      </c>
      <c r="L72" s="24">
        <f t="shared" si="3"/>
        <v>3.1831094698245029E-2</v>
      </c>
      <c r="M72" s="24">
        <f>IF(L72&lt;0.06,J72,IF(L72&gt;0.32,#REF!,MIN(F72:H72)))</f>
        <v>1347.67</v>
      </c>
      <c r="N72" s="24">
        <f t="shared" si="4"/>
        <v>1347.67</v>
      </c>
    </row>
    <row r="73" spans="1:14" ht="50.25" customHeight="1" x14ac:dyDescent="0.25">
      <c r="A73" s="16">
        <v>55</v>
      </c>
      <c r="B73" s="25" t="s">
        <v>82</v>
      </c>
      <c r="C73" s="25"/>
      <c r="D73" s="16" t="s">
        <v>28</v>
      </c>
      <c r="E73" s="20">
        <v>1</v>
      </c>
      <c r="F73" s="21">
        <v>350</v>
      </c>
      <c r="G73" s="21">
        <v>368</v>
      </c>
      <c r="H73" s="21">
        <v>382</v>
      </c>
      <c r="I73" s="22"/>
      <c r="J73" s="23">
        <f t="shared" si="1"/>
        <v>366.67</v>
      </c>
      <c r="K73" s="24">
        <f t="shared" si="2"/>
        <v>13.097921802925667</v>
      </c>
      <c r="L73" s="24">
        <f t="shared" si="3"/>
        <v>3.5721280178159287E-2</v>
      </c>
      <c r="M73" s="24">
        <f>IF(L73&lt;0.06,J73,IF(L73&gt;0.32,#REF!,MIN(F73:H73)))</f>
        <v>366.67</v>
      </c>
      <c r="N73" s="24">
        <f t="shared" si="4"/>
        <v>366.67</v>
      </c>
    </row>
    <row r="74" spans="1:14" ht="35.25" customHeight="1" x14ac:dyDescent="0.25">
      <c r="A74" s="16">
        <v>56</v>
      </c>
      <c r="B74" s="25" t="s">
        <v>83</v>
      </c>
      <c r="C74" s="25"/>
      <c r="D74" s="16" t="s">
        <v>28</v>
      </c>
      <c r="E74" s="20">
        <v>1</v>
      </c>
      <c r="F74" s="21">
        <v>350</v>
      </c>
      <c r="G74" s="21">
        <v>375</v>
      </c>
      <c r="H74" s="21">
        <v>354</v>
      </c>
      <c r="I74" s="22"/>
      <c r="J74" s="23">
        <f t="shared" si="1"/>
        <v>359.67</v>
      </c>
      <c r="K74" s="24">
        <f t="shared" si="2"/>
        <v>10.964589468932351</v>
      </c>
      <c r="L74" s="24">
        <f t="shared" si="3"/>
        <v>3.0485137678795425E-2</v>
      </c>
      <c r="M74" s="24">
        <f>IF(L74&lt;0.06,J74,IF(L74&gt;0.32,#REF!,MIN(F74:H74)))</f>
        <v>359.67</v>
      </c>
      <c r="N74" s="24">
        <f t="shared" si="4"/>
        <v>359.67</v>
      </c>
    </row>
    <row r="75" spans="1:14" ht="50.25" customHeight="1" x14ac:dyDescent="0.25">
      <c r="A75" s="16">
        <v>57</v>
      </c>
      <c r="B75" s="25" t="s">
        <v>84</v>
      </c>
      <c r="C75" s="25"/>
      <c r="D75" s="16" t="s">
        <v>28</v>
      </c>
      <c r="E75" s="20">
        <v>1</v>
      </c>
      <c r="F75" s="21">
        <v>350</v>
      </c>
      <c r="G75" s="21">
        <v>354</v>
      </c>
      <c r="H75" s="21">
        <v>389</v>
      </c>
      <c r="I75" s="22"/>
      <c r="J75" s="23">
        <f t="shared" si="1"/>
        <v>364.33</v>
      </c>
      <c r="K75" s="24">
        <f t="shared" si="2"/>
        <v>17.518244457961217</v>
      </c>
      <c r="L75" s="24">
        <f t="shared" si="3"/>
        <v>4.8083453072657253E-2</v>
      </c>
      <c r="M75" s="24">
        <f>IF(L75&lt;0.06,J75,IF(L75&gt;0.32,#REF!,MIN(F75:H75)))</f>
        <v>364.33</v>
      </c>
      <c r="N75" s="24">
        <f t="shared" si="4"/>
        <v>364.33</v>
      </c>
    </row>
    <row r="76" spans="1:14" ht="50.25" customHeight="1" x14ac:dyDescent="0.25">
      <c r="A76" s="16">
        <v>58</v>
      </c>
      <c r="B76" s="25" t="s">
        <v>85</v>
      </c>
      <c r="C76" s="25"/>
      <c r="D76" s="16" t="s">
        <v>28</v>
      </c>
      <c r="E76" s="20">
        <v>1</v>
      </c>
      <c r="F76" s="21">
        <v>350</v>
      </c>
      <c r="G76" s="21">
        <v>371</v>
      </c>
      <c r="H76" s="21">
        <v>364</v>
      </c>
      <c r="I76" s="22"/>
      <c r="J76" s="23">
        <f t="shared" si="1"/>
        <v>361.67</v>
      </c>
      <c r="K76" s="24">
        <f t="shared" si="2"/>
        <v>8.7305339024725299</v>
      </c>
      <c r="L76" s="24">
        <f t="shared" si="3"/>
        <v>2.4139502592066053E-2</v>
      </c>
      <c r="M76" s="24">
        <f>IF(L76&lt;0.06,J76,IF(L76&gt;0.32,#REF!,MIN(F76:H76)))</f>
        <v>361.67</v>
      </c>
      <c r="N76" s="24">
        <f t="shared" si="4"/>
        <v>361.67</v>
      </c>
    </row>
    <row r="77" spans="1:14" ht="50.25" customHeight="1" x14ac:dyDescent="0.25">
      <c r="A77" s="16">
        <v>59</v>
      </c>
      <c r="B77" s="25" t="s">
        <v>86</v>
      </c>
      <c r="C77" s="25"/>
      <c r="D77" s="16" t="s">
        <v>28</v>
      </c>
      <c r="E77" s="20">
        <v>1</v>
      </c>
      <c r="F77" s="21">
        <v>350</v>
      </c>
      <c r="G77" s="21">
        <v>357</v>
      </c>
      <c r="H77" s="21">
        <v>389</v>
      </c>
      <c r="I77" s="22"/>
      <c r="J77" s="23">
        <f t="shared" si="1"/>
        <v>365.33</v>
      </c>
      <c r="K77" s="24">
        <f t="shared" si="2"/>
        <v>16.977108770995791</v>
      </c>
      <c r="L77" s="24">
        <f t="shared" si="3"/>
        <v>4.6470612243713336E-2</v>
      </c>
      <c r="M77" s="24">
        <f>IF(L77&lt;0.06,J77,IF(L77&gt;0.32,#REF!,MIN(F77:H77)))</f>
        <v>365.33</v>
      </c>
      <c r="N77" s="24">
        <f t="shared" si="4"/>
        <v>365.33</v>
      </c>
    </row>
    <row r="78" spans="1:14" x14ac:dyDescent="0.25">
      <c r="A78" s="16">
        <v>60</v>
      </c>
      <c r="B78" s="25" t="s">
        <v>87</v>
      </c>
      <c r="C78" s="25"/>
      <c r="D78" s="16" t="s">
        <v>28</v>
      </c>
      <c r="E78" s="20">
        <v>1</v>
      </c>
      <c r="F78" s="21">
        <v>350</v>
      </c>
      <c r="G78" s="21">
        <v>354</v>
      </c>
      <c r="H78" s="21">
        <v>378</v>
      </c>
      <c r="I78" s="22"/>
      <c r="J78" s="23">
        <f t="shared" si="1"/>
        <v>360.67</v>
      </c>
      <c r="K78" s="24">
        <f t="shared" si="2"/>
        <v>12.364824660660938</v>
      </c>
      <c r="L78" s="24">
        <f t="shared" si="3"/>
        <v>3.4282930825022699E-2</v>
      </c>
      <c r="M78" s="24">
        <f>IF(L78&lt;0.06,J78,IF(L78&gt;0.32,#REF!,MIN(F78:H78)))</f>
        <v>360.67</v>
      </c>
      <c r="N78" s="24">
        <f t="shared" si="4"/>
        <v>360.67</v>
      </c>
    </row>
    <row r="79" spans="1:14" ht="50.25" customHeight="1" x14ac:dyDescent="0.25">
      <c r="A79" s="16">
        <v>61</v>
      </c>
      <c r="B79" s="25" t="s">
        <v>88</v>
      </c>
      <c r="C79" s="25"/>
      <c r="D79" s="16" t="s">
        <v>28</v>
      </c>
      <c r="E79" s="20">
        <v>1</v>
      </c>
      <c r="F79" s="21">
        <v>350</v>
      </c>
      <c r="G79" s="21">
        <v>385</v>
      </c>
      <c r="H79" s="21">
        <v>357</v>
      </c>
      <c r="I79" s="22"/>
      <c r="J79" s="23">
        <f t="shared" si="1"/>
        <v>364</v>
      </c>
      <c r="K79" s="24">
        <f t="shared" si="2"/>
        <v>15.121728296285006</v>
      </c>
      <c r="L79" s="24">
        <f t="shared" si="3"/>
        <v>4.1543209605178592E-2</v>
      </c>
      <c r="M79" s="24">
        <f>IF(L79&lt;0.06,J79,IF(L79&gt;0.32,#REF!,MIN(F79:H79)))</f>
        <v>364</v>
      </c>
      <c r="N79" s="24">
        <f t="shared" si="4"/>
        <v>364</v>
      </c>
    </row>
    <row r="80" spans="1:14" ht="50.25" customHeight="1" x14ac:dyDescent="0.25">
      <c r="A80" s="16">
        <v>62</v>
      </c>
      <c r="B80" s="25" t="s">
        <v>89</v>
      </c>
      <c r="C80" s="25"/>
      <c r="D80" s="16" t="s">
        <v>28</v>
      </c>
      <c r="E80" s="20">
        <v>1</v>
      </c>
      <c r="F80" s="21">
        <v>350</v>
      </c>
      <c r="G80" s="21">
        <v>357</v>
      </c>
      <c r="H80" s="21">
        <v>382</v>
      </c>
      <c r="I80" s="22"/>
      <c r="J80" s="23">
        <f t="shared" si="1"/>
        <v>363</v>
      </c>
      <c r="K80" s="24">
        <f t="shared" si="2"/>
        <v>13.73559851869101</v>
      </c>
      <c r="L80" s="24">
        <f t="shared" si="3"/>
        <v>3.7839114376559256E-2</v>
      </c>
      <c r="M80" s="24">
        <f>IF(L80&lt;0.06,J80,IF(L80&gt;0.32,#REF!,MIN(F80:H80)))</f>
        <v>363</v>
      </c>
      <c r="N80" s="24">
        <f t="shared" si="4"/>
        <v>363</v>
      </c>
    </row>
    <row r="81" spans="1:14" ht="65.25" customHeight="1" x14ac:dyDescent="0.25">
      <c r="A81" s="16">
        <v>63</v>
      </c>
      <c r="B81" s="25" t="s">
        <v>90</v>
      </c>
      <c r="C81" s="25"/>
      <c r="D81" s="16" t="s">
        <v>28</v>
      </c>
      <c r="E81" s="20">
        <v>1</v>
      </c>
      <c r="F81" s="21">
        <v>350</v>
      </c>
      <c r="G81" s="21">
        <v>375</v>
      </c>
      <c r="H81" s="21">
        <v>382</v>
      </c>
      <c r="I81" s="22"/>
      <c r="J81" s="23">
        <f t="shared" si="1"/>
        <v>369</v>
      </c>
      <c r="K81" s="24">
        <f t="shared" si="2"/>
        <v>13.73559851869101</v>
      </c>
      <c r="L81" s="24">
        <f t="shared" si="3"/>
        <v>3.7223844224094881E-2</v>
      </c>
      <c r="M81" s="24">
        <f>IF(L81&lt;0.06,J81,IF(L81&gt;0.32,#REF!,MIN(F81:H81)))</f>
        <v>369</v>
      </c>
      <c r="N81" s="24">
        <f t="shared" si="4"/>
        <v>369</v>
      </c>
    </row>
    <row r="82" spans="1:14" ht="50.25" customHeight="1" x14ac:dyDescent="0.25">
      <c r="A82" s="16">
        <v>64</v>
      </c>
      <c r="B82" s="25" t="s">
        <v>91</v>
      </c>
      <c r="C82" s="25"/>
      <c r="D82" s="16" t="s">
        <v>28</v>
      </c>
      <c r="E82" s="20">
        <v>1</v>
      </c>
      <c r="F82" s="21">
        <v>600</v>
      </c>
      <c r="G82" s="21">
        <v>618</v>
      </c>
      <c r="H82" s="21">
        <v>666</v>
      </c>
      <c r="I82" s="22"/>
      <c r="J82" s="23">
        <f t="shared" si="1"/>
        <v>628</v>
      </c>
      <c r="K82" s="24">
        <f t="shared" si="2"/>
        <v>27.856776554368238</v>
      </c>
      <c r="L82" s="24">
        <f t="shared" si="3"/>
        <v>4.435792444963095E-2</v>
      </c>
      <c r="M82" s="24">
        <f>IF(L82&lt;0.06,J82,IF(L82&gt;0.32,#REF!,MIN(F82:H82)))</f>
        <v>628</v>
      </c>
      <c r="N82" s="24">
        <f t="shared" si="4"/>
        <v>628</v>
      </c>
    </row>
    <row r="83" spans="1:14" ht="50.25" customHeight="1" x14ac:dyDescent="0.25">
      <c r="A83" s="16">
        <v>65</v>
      </c>
      <c r="B83" s="25" t="s">
        <v>92</v>
      </c>
      <c r="C83" s="25"/>
      <c r="D83" s="16" t="s">
        <v>28</v>
      </c>
      <c r="E83" s="20">
        <v>1</v>
      </c>
      <c r="F83" s="21">
        <v>600</v>
      </c>
      <c r="G83" s="21">
        <v>636</v>
      </c>
      <c r="H83" s="21">
        <v>618</v>
      </c>
      <c r="I83" s="22"/>
      <c r="J83" s="23">
        <f t="shared" si="1"/>
        <v>618</v>
      </c>
      <c r="K83" s="24">
        <f t="shared" si="2"/>
        <v>14.696938456699069</v>
      </c>
      <c r="L83" s="24">
        <f t="shared" si="3"/>
        <v>2.3781453813428916E-2</v>
      </c>
      <c r="M83" s="24">
        <f>IF(L83&lt;0.06,J83,IF(L83&gt;0.32,#REF!,MIN(F83:H83)))</f>
        <v>618</v>
      </c>
      <c r="N83" s="24">
        <f t="shared" si="4"/>
        <v>618</v>
      </c>
    </row>
    <row r="84" spans="1:14" ht="50.25" customHeight="1" x14ac:dyDescent="0.25">
      <c r="A84" s="16">
        <v>66</v>
      </c>
      <c r="B84" s="25" t="s">
        <v>93</v>
      </c>
      <c r="C84" s="25"/>
      <c r="D84" s="16" t="s">
        <v>28</v>
      </c>
      <c r="E84" s="20">
        <v>1</v>
      </c>
      <c r="F84" s="21">
        <v>800</v>
      </c>
      <c r="G84" s="21">
        <v>840</v>
      </c>
      <c r="H84" s="21">
        <v>824</v>
      </c>
      <c r="I84" s="22"/>
      <c r="J84" s="23">
        <f t="shared" si="1"/>
        <v>821.33</v>
      </c>
      <c r="K84" s="24">
        <f t="shared" si="2"/>
        <v>16.438437341250605</v>
      </c>
      <c r="L84" s="24">
        <f t="shared" si="3"/>
        <v>2.0014412405793779E-2</v>
      </c>
      <c r="M84" s="24">
        <f>IF(L84&lt;0.06,J84,IF(L84&gt;0.32,#REF!,MIN(F84:H84)))</f>
        <v>821.33</v>
      </c>
      <c r="N84" s="24">
        <f t="shared" si="4"/>
        <v>821.33</v>
      </c>
    </row>
    <row r="85" spans="1:14" ht="50.25" customHeight="1" x14ac:dyDescent="0.25">
      <c r="A85" s="16">
        <v>67</v>
      </c>
      <c r="B85" s="25" t="s">
        <v>94</v>
      </c>
      <c r="C85" s="25"/>
      <c r="D85" s="16" t="s">
        <v>28</v>
      </c>
      <c r="E85" s="20">
        <v>1</v>
      </c>
      <c r="F85" s="21">
        <v>800</v>
      </c>
      <c r="G85" s="21">
        <v>856</v>
      </c>
      <c r="H85" s="21">
        <v>856</v>
      </c>
      <c r="I85" s="22"/>
      <c r="J85" s="23">
        <f t="shared" ref="J85:J148" si="5">IFERROR(ROUND(AVERAGEIF(F85:H85,"&gt;0"),2),"")</f>
        <v>837.33</v>
      </c>
      <c r="K85" s="24">
        <f t="shared" ref="K85:K148" si="6">IFERROR(_xlfn.STDEV.P($F85:$H85),"")</f>
        <v>26.398653164297773</v>
      </c>
      <c r="L85" s="24">
        <f t="shared" ref="L85:L148" si="7">IFERROR(K85/J85,"")</f>
        <v>3.1527179444541309E-2</v>
      </c>
      <c r="M85" s="24">
        <f>IF(L85&lt;0.06,J85,IF(L85&gt;0.32,#REF!,MIN(F85:H85)))</f>
        <v>837.33</v>
      </c>
      <c r="N85" s="24">
        <f t="shared" ref="N85:N148" si="8">IFERROR(M85*E85,"")</f>
        <v>837.33</v>
      </c>
    </row>
    <row r="86" spans="1:14" ht="50.25" customHeight="1" x14ac:dyDescent="0.25">
      <c r="A86" s="16">
        <v>68</v>
      </c>
      <c r="B86" s="26" t="s">
        <v>95</v>
      </c>
      <c r="C86" s="26"/>
      <c r="D86" s="16" t="s">
        <v>28</v>
      </c>
      <c r="E86" s="20">
        <v>1</v>
      </c>
      <c r="F86" s="21">
        <v>450</v>
      </c>
      <c r="G86" s="21">
        <v>491</v>
      </c>
      <c r="H86" s="21">
        <v>473</v>
      </c>
      <c r="I86" s="22"/>
      <c r="J86" s="23">
        <f t="shared" si="5"/>
        <v>471.33</v>
      </c>
      <c r="K86" s="24">
        <f t="shared" si="6"/>
        <v>16.779617264870957</v>
      </c>
      <c r="L86" s="24">
        <f t="shared" si="7"/>
        <v>3.5600571287359085E-2</v>
      </c>
      <c r="M86" s="24">
        <f>IF(L86&lt;0.06,J86,IF(L86&gt;0.32,#REF!,MIN(F86:H86)))</f>
        <v>471.33</v>
      </c>
      <c r="N86" s="24">
        <f t="shared" si="8"/>
        <v>471.33</v>
      </c>
    </row>
    <row r="87" spans="1:14" ht="50.25" customHeight="1" x14ac:dyDescent="0.25">
      <c r="A87" s="16">
        <v>69</v>
      </c>
      <c r="B87" s="25" t="s">
        <v>96</v>
      </c>
      <c r="C87" s="25"/>
      <c r="D87" s="16" t="s">
        <v>28</v>
      </c>
      <c r="E87" s="20">
        <v>1</v>
      </c>
      <c r="F87" s="21">
        <v>600</v>
      </c>
      <c r="G87" s="21">
        <v>648</v>
      </c>
      <c r="H87" s="21">
        <v>654</v>
      </c>
      <c r="I87" s="22"/>
      <c r="J87" s="23">
        <f t="shared" si="5"/>
        <v>634</v>
      </c>
      <c r="K87" s="24">
        <f t="shared" si="6"/>
        <v>24.166091947189145</v>
      </c>
      <c r="L87" s="24">
        <f t="shared" si="7"/>
        <v>3.8116864270014421E-2</v>
      </c>
      <c r="M87" s="24">
        <f>IF(L87&lt;0.06,J87,IF(L87&gt;0.32,#REF!,MIN(F87:H87)))</f>
        <v>634</v>
      </c>
      <c r="N87" s="24">
        <f t="shared" si="8"/>
        <v>634</v>
      </c>
    </row>
    <row r="88" spans="1:14" ht="50.25" customHeight="1" x14ac:dyDescent="0.25">
      <c r="A88" s="16">
        <v>70</v>
      </c>
      <c r="B88" s="25" t="s">
        <v>97</v>
      </c>
      <c r="C88" s="25"/>
      <c r="D88" s="16" t="s">
        <v>28</v>
      </c>
      <c r="E88" s="20">
        <v>1</v>
      </c>
      <c r="F88" s="21">
        <v>1200</v>
      </c>
      <c r="G88" s="21">
        <v>1332</v>
      </c>
      <c r="H88" s="21">
        <v>1272</v>
      </c>
      <c r="I88" s="22"/>
      <c r="J88" s="23">
        <f t="shared" si="5"/>
        <v>1268</v>
      </c>
      <c r="K88" s="24">
        <f t="shared" si="6"/>
        <v>53.962950252928167</v>
      </c>
      <c r="L88" s="24">
        <f t="shared" si="7"/>
        <v>4.2557531745211485E-2</v>
      </c>
      <c r="M88" s="24">
        <f>IF(L88&lt;0.06,J88,IF(L88&gt;0.32,#REF!,MIN(F88:H88)))</f>
        <v>1268</v>
      </c>
      <c r="N88" s="24">
        <f t="shared" si="8"/>
        <v>1268</v>
      </c>
    </row>
    <row r="89" spans="1:14" ht="50.25" customHeight="1" x14ac:dyDescent="0.25">
      <c r="A89" s="16">
        <v>71</v>
      </c>
      <c r="B89" s="25" t="s">
        <v>98</v>
      </c>
      <c r="C89" s="25"/>
      <c r="D89" s="16" t="s">
        <v>28</v>
      </c>
      <c r="E89" s="20">
        <v>1</v>
      </c>
      <c r="F89" s="21">
        <v>2500</v>
      </c>
      <c r="G89" s="21">
        <v>2700</v>
      </c>
      <c r="H89" s="21">
        <v>2750</v>
      </c>
      <c r="I89" s="22"/>
      <c r="J89" s="23">
        <f t="shared" si="5"/>
        <v>2650</v>
      </c>
      <c r="K89" s="24">
        <f t="shared" si="6"/>
        <v>108.01234497346434</v>
      </c>
      <c r="L89" s="24">
        <f t="shared" si="7"/>
        <v>4.0759375461684656E-2</v>
      </c>
      <c r="M89" s="24">
        <f>IF(L89&lt;0.06,J89,IF(L89&gt;0.32,#REF!,MIN(F89:H89)))</f>
        <v>2650</v>
      </c>
      <c r="N89" s="24">
        <f t="shared" si="8"/>
        <v>2650</v>
      </c>
    </row>
    <row r="90" spans="1:14" ht="50.25" customHeight="1" x14ac:dyDescent="0.25">
      <c r="A90" s="16">
        <v>72</v>
      </c>
      <c r="B90" s="25" t="s">
        <v>99</v>
      </c>
      <c r="C90" s="25"/>
      <c r="D90" s="16" t="s">
        <v>28</v>
      </c>
      <c r="E90" s="20">
        <v>1</v>
      </c>
      <c r="F90" s="21">
        <v>350</v>
      </c>
      <c r="G90" s="21">
        <v>375</v>
      </c>
      <c r="H90" s="21">
        <v>354</v>
      </c>
      <c r="I90" s="22"/>
      <c r="J90" s="23">
        <f t="shared" si="5"/>
        <v>359.67</v>
      </c>
      <c r="K90" s="24">
        <f t="shared" si="6"/>
        <v>10.964589468932351</v>
      </c>
      <c r="L90" s="24">
        <f t="shared" si="7"/>
        <v>3.0485137678795425E-2</v>
      </c>
      <c r="M90" s="24">
        <f>IF(L90&lt;0.06,J90,IF(L90&gt;0.32,#REF!,MIN(F90:H90)))</f>
        <v>359.67</v>
      </c>
      <c r="N90" s="24">
        <f t="shared" si="8"/>
        <v>359.67</v>
      </c>
    </row>
    <row r="91" spans="1:14" ht="50.25" customHeight="1" x14ac:dyDescent="0.25">
      <c r="A91" s="16">
        <v>73</v>
      </c>
      <c r="B91" s="25" t="s">
        <v>100</v>
      </c>
      <c r="C91" s="25"/>
      <c r="D91" s="16" t="s">
        <v>28</v>
      </c>
      <c r="E91" s="20">
        <v>1</v>
      </c>
      <c r="F91" s="21">
        <v>350</v>
      </c>
      <c r="G91" s="21">
        <v>378</v>
      </c>
      <c r="H91" s="21">
        <v>385</v>
      </c>
      <c r="I91" s="22"/>
      <c r="J91" s="23">
        <f t="shared" si="5"/>
        <v>371</v>
      </c>
      <c r="K91" s="24">
        <f t="shared" si="6"/>
        <v>15.121728296285006</v>
      </c>
      <c r="L91" s="24">
        <f t="shared" si="7"/>
        <v>4.0759375461684656E-2</v>
      </c>
      <c r="M91" s="24">
        <f>IF(L91&lt;0.06,J91,IF(L91&gt;0.32,#REF!,MIN(F91:H91)))</f>
        <v>371</v>
      </c>
      <c r="N91" s="24">
        <f t="shared" si="8"/>
        <v>371</v>
      </c>
    </row>
    <row r="92" spans="1:14" ht="50.25" customHeight="1" x14ac:dyDescent="0.25">
      <c r="A92" s="16">
        <v>74</v>
      </c>
      <c r="B92" s="25" t="s">
        <v>101</v>
      </c>
      <c r="C92" s="25"/>
      <c r="D92" s="16" t="s">
        <v>28</v>
      </c>
      <c r="E92" s="20">
        <v>1</v>
      </c>
      <c r="F92" s="21">
        <v>600</v>
      </c>
      <c r="G92" s="21">
        <v>624</v>
      </c>
      <c r="H92" s="21">
        <v>624</v>
      </c>
      <c r="I92" s="22"/>
      <c r="J92" s="23">
        <f t="shared" si="5"/>
        <v>616</v>
      </c>
      <c r="K92" s="24">
        <f t="shared" si="6"/>
        <v>11.313708498984761</v>
      </c>
      <c r="L92" s="24">
        <f t="shared" si="7"/>
        <v>1.8366409900949288E-2</v>
      </c>
      <c r="M92" s="24">
        <f>IF(L92&lt;0.06,J92,IF(L92&gt;0.32,#REF!,MIN(F92:H92)))</f>
        <v>616</v>
      </c>
      <c r="N92" s="24">
        <f t="shared" si="8"/>
        <v>616</v>
      </c>
    </row>
    <row r="93" spans="1:14" x14ac:dyDescent="0.25">
      <c r="A93" s="16">
        <v>75</v>
      </c>
      <c r="B93" s="13" t="s">
        <v>102</v>
      </c>
      <c r="C93" s="27" t="s">
        <v>103</v>
      </c>
      <c r="D93" s="16" t="s">
        <v>28</v>
      </c>
      <c r="E93" s="20">
        <v>1</v>
      </c>
      <c r="F93" s="21">
        <v>2500</v>
      </c>
      <c r="G93" s="21">
        <v>2700</v>
      </c>
      <c r="H93" s="28">
        <v>2625</v>
      </c>
      <c r="I93" s="28"/>
      <c r="J93" s="23">
        <f t="shared" si="5"/>
        <v>2608.33</v>
      </c>
      <c r="K93" s="24">
        <f t="shared" si="6"/>
        <v>82.495791138430548</v>
      </c>
      <c r="L93" s="24">
        <f t="shared" si="7"/>
        <v>3.162781976913602E-2</v>
      </c>
      <c r="M93" s="24">
        <f>IF(L93&lt;0.06,J93,IF(L93&gt;0.32,#REF!,MIN(F93:H93)))</f>
        <v>2608.33</v>
      </c>
      <c r="N93" s="24">
        <f t="shared" si="8"/>
        <v>2608.33</v>
      </c>
    </row>
    <row r="94" spans="1:14" x14ac:dyDescent="0.25">
      <c r="A94" s="16">
        <v>76</v>
      </c>
      <c r="B94" s="13"/>
      <c r="C94" s="27" t="s">
        <v>104</v>
      </c>
      <c r="D94" s="16" t="s">
        <v>28</v>
      </c>
      <c r="E94" s="20">
        <v>1</v>
      </c>
      <c r="F94" s="21">
        <v>4850</v>
      </c>
      <c r="G94" s="21">
        <v>5238</v>
      </c>
      <c r="H94" s="28">
        <v>5384</v>
      </c>
      <c r="I94" s="28"/>
      <c r="J94" s="23">
        <f t="shared" si="5"/>
        <v>5157.33</v>
      </c>
      <c r="K94" s="24">
        <f t="shared" si="6"/>
        <v>225.3431950504731</v>
      </c>
      <c r="L94" s="24">
        <f t="shared" si="7"/>
        <v>4.3693770817549604E-2</v>
      </c>
      <c r="M94" s="24">
        <f>IF(L94&lt;0.06,J94,IF(L94&gt;0.32,#REF!,MIN(F94:H94)))</f>
        <v>5157.33</v>
      </c>
      <c r="N94" s="24">
        <f t="shared" si="8"/>
        <v>5157.33</v>
      </c>
    </row>
    <row r="95" spans="1:14" x14ac:dyDescent="0.25">
      <c r="A95" s="16">
        <v>77</v>
      </c>
      <c r="B95" s="13" t="s">
        <v>105</v>
      </c>
      <c r="C95" s="27" t="s">
        <v>103</v>
      </c>
      <c r="D95" s="16" t="s">
        <v>28</v>
      </c>
      <c r="E95" s="20">
        <v>1</v>
      </c>
      <c r="F95" s="21">
        <v>3200</v>
      </c>
      <c r="G95" s="21">
        <v>3520</v>
      </c>
      <c r="H95" s="28">
        <v>3264</v>
      </c>
      <c r="I95" s="28"/>
      <c r="J95" s="23">
        <f t="shared" si="5"/>
        <v>3328</v>
      </c>
      <c r="K95" s="24">
        <f t="shared" si="6"/>
        <v>138.25580156603436</v>
      </c>
      <c r="L95" s="24">
        <f t="shared" si="7"/>
        <v>4.1543209605178592E-2</v>
      </c>
      <c r="M95" s="24">
        <f>IF(L95&lt;0.06,J95,IF(L95&gt;0.32,#REF!,MIN(F95:H95)))</f>
        <v>3328</v>
      </c>
      <c r="N95" s="24">
        <f t="shared" si="8"/>
        <v>3328</v>
      </c>
    </row>
    <row r="96" spans="1:14" x14ac:dyDescent="0.25">
      <c r="A96" s="16">
        <v>78</v>
      </c>
      <c r="B96" s="13"/>
      <c r="C96" s="27" t="s">
        <v>104</v>
      </c>
      <c r="D96" s="16" t="s">
        <v>28</v>
      </c>
      <c r="E96" s="20">
        <v>1</v>
      </c>
      <c r="F96" s="21">
        <v>12400</v>
      </c>
      <c r="G96" s="21">
        <v>13764</v>
      </c>
      <c r="H96" s="28">
        <v>12524</v>
      </c>
      <c r="I96" s="28"/>
      <c r="J96" s="23">
        <f t="shared" si="5"/>
        <v>12896</v>
      </c>
      <c r="K96" s="24">
        <f t="shared" si="6"/>
        <v>615.85279626438876</v>
      </c>
      <c r="L96" s="24">
        <f t="shared" si="7"/>
        <v>4.7755334697920968E-2</v>
      </c>
      <c r="M96" s="24">
        <f>IF(L96&lt;0.06,J96,IF(L96&gt;0.32,#REF!,MIN(F96:H96)))</f>
        <v>12896</v>
      </c>
      <c r="N96" s="24">
        <f t="shared" si="8"/>
        <v>12896</v>
      </c>
    </row>
    <row r="97" spans="1:14" x14ac:dyDescent="0.25">
      <c r="A97" s="16">
        <v>79</v>
      </c>
      <c r="B97" s="13" t="s">
        <v>106</v>
      </c>
      <c r="C97" s="27" t="s">
        <v>103</v>
      </c>
      <c r="D97" s="16" t="s">
        <v>28</v>
      </c>
      <c r="E97" s="20">
        <v>1</v>
      </c>
      <c r="F97" s="21">
        <v>5500</v>
      </c>
      <c r="G97" s="21">
        <v>5995</v>
      </c>
      <c r="H97" s="28">
        <v>5665</v>
      </c>
      <c r="I97" s="28"/>
      <c r="J97" s="23">
        <f t="shared" si="5"/>
        <v>5720</v>
      </c>
      <c r="K97" s="24">
        <f t="shared" si="6"/>
        <v>205.79115627256678</v>
      </c>
      <c r="L97" s="24">
        <f t="shared" si="7"/>
        <v>3.5977474872826362E-2</v>
      </c>
      <c r="M97" s="24">
        <f>IF(L97&lt;0.06,J97,IF(L97&gt;0.32,#REF!,MIN(F97:H97)))</f>
        <v>5720</v>
      </c>
      <c r="N97" s="24">
        <f t="shared" si="8"/>
        <v>5720</v>
      </c>
    </row>
    <row r="98" spans="1:14" x14ac:dyDescent="0.25">
      <c r="A98" s="16">
        <v>80</v>
      </c>
      <c r="B98" s="13"/>
      <c r="C98" s="27" t="s">
        <v>104</v>
      </c>
      <c r="D98" s="16" t="s">
        <v>28</v>
      </c>
      <c r="E98" s="20">
        <v>1</v>
      </c>
      <c r="F98" s="21">
        <v>22800</v>
      </c>
      <c r="G98" s="21">
        <v>25308</v>
      </c>
      <c r="H98" s="28">
        <v>25080</v>
      </c>
      <c r="I98" s="28"/>
      <c r="J98" s="23">
        <f t="shared" si="5"/>
        <v>24396</v>
      </c>
      <c r="K98" s="24">
        <f t="shared" si="6"/>
        <v>1132.3744963571019</v>
      </c>
      <c r="L98" s="24">
        <f t="shared" si="7"/>
        <v>4.6416400080222242E-2</v>
      </c>
      <c r="M98" s="24">
        <f>IF(L98&lt;0.06,J98,IF(L98&gt;0.32,#REF!,MIN(F98:H98)))</f>
        <v>24396</v>
      </c>
      <c r="N98" s="24">
        <f t="shared" si="8"/>
        <v>24396</v>
      </c>
    </row>
    <row r="99" spans="1:14" x14ac:dyDescent="0.25">
      <c r="A99" s="16">
        <v>81</v>
      </c>
      <c r="B99" s="13" t="s">
        <v>107</v>
      </c>
      <c r="C99" s="27" t="s">
        <v>103</v>
      </c>
      <c r="D99" s="16" t="s">
        <v>28</v>
      </c>
      <c r="E99" s="20">
        <v>1</v>
      </c>
      <c r="F99" s="21">
        <v>1700</v>
      </c>
      <c r="G99" s="21">
        <v>1819</v>
      </c>
      <c r="H99" s="28">
        <v>1717</v>
      </c>
      <c r="I99" s="28"/>
      <c r="J99" s="23">
        <f t="shared" si="5"/>
        <v>1745.33</v>
      </c>
      <c r="K99" s="24">
        <f t="shared" si="6"/>
        <v>52.550504807808984</v>
      </c>
      <c r="L99" s="24">
        <f t="shared" si="7"/>
        <v>3.0109208463619478E-2</v>
      </c>
      <c r="M99" s="24">
        <f>IF(L99&lt;0.06,J99,IF(L99&gt;0.32,#REF!,MIN(F99:H99)))</f>
        <v>1745.33</v>
      </c>
      <c r="N99" s="24">
        <f t="shared" si="8"/>
        <v>1745.33</v>
      </c>
    </row>
    <row r="100" spans="1:14" ht="25.5" x14ac:dyDescent="0.25">
      <c r="A100" s="16">
        <v>82</v>
      </c>
      <c r="B100" s="13"/>
      <c r="C100" s="27" t="s">
        <v>108</v>
      </c>
      <c r="D100" s="16" t="s">
        <v>28</v>
      </c>
      <c r="E100" s="20">
        <v>1</v>
      </c>
      <c r="F100" s="21">
        <v>1500</v>
      </c>
      <c r="G100" s="21">
        <v>1530</v>
      </c>
      <c r="H100" s="28">
        <v>1575</v>
      </c>
      <c r="I100" s="28"/>
      <c r="J100" s="23">
        <f t="shared" si="5"/>
        <v>1535</v>
      </c>
      <c r="K100" s="24">
        <f t="shared" si="6"/>
        <v>30.822070014844883</v>
      </c>
      <c r="L100" s="24">
        <f t="shared" si="7"/>
        <v>2.0079524439638362E-2</v>
      </c>
      <c r="M100" s="24">
        <f>IF(L100&lt;0.06,J100,IF(L100&gt;0.32,#REF!,MIN(F100:H100)))</f>
        <v>1535</v>
      </c>
      <c r="N100" s="24">
        <f t="shared" si="8"/>
        <v>1535</v>
      </c>
    </row>
    <row r="101" spans="1:14" x14ac:dyDescent="0.25">
      <c r="A101" s="16">
        <v>83</v>
      </c>
      <c r="B101" s="13"/>
      <c r="C101" s="27" t="s">
        <v>109</v>
      </c>
      <c r="D101" s="16" t="s">
        <v>28</v>
      </c>
      <c r="E101" s="20">
        <v>1</v>
      </c>
      <c r="F101" s="21">
        <v>1900</v>
      </c>
      <c r="G101" s="21">
        <v>2052</v>
      </c>
      <c r="H101" s="28">
        <v>1938</v>
      </c>
      <c r="I101" s="28"/>
      <c r="J101" s="23">
        <f t="shared" si="5"/>
        <v>1963.33</v>
      </c>
      <c r="K101" s="24">
        <f t="shared" si="6"/>
        <v>64.587580505508612</v>
      </c>
      <c r="L101" s="24">
        <f t="shared" si="7"/>
        <v>3.2896955939912605E-2</v>
      </c>
      <c r="M101" s="24">
        <f>IF(L101&lt;0.06,J101,IF(L101&gt;0.32,#REF!,MIN(F101:H101)))</f>
        <v>1963.33</v>
      </c>
      <c r="N101" s="24">
        <f t="shared" si="8"/>
        <v>1963.33</v>
      </c>
    </row>
    <row r="102" spans="1:14" x14ac:dyDescent="0.25">
      <c r="A102" s="16">
        <v>84</v>
      </c>
      <c r="B102" s="13" t="s">
        <v>110</v>
      </c>
      <c r="C102" s="27" t="s">
        <v>103</v>
      </c>
      <c r="D102" s="16" t="s">
        <v>28</v>
      </c>
      <c r="E102" s="20">
        <v>1</v>
      </c>
      <c r="F102" s="21">
        <v>2400</v>
      </c>
      <c r="G102" s="21">
        <v>2496</v>
      </c>
      <c r="H102" s="28">
        <v>2568</v>
      </c>
      <c r="I102" s="28"/>
      <c r="J102" s="23">
        <f t="shared" si="5"/>
        <v>2488</v>
      </c>
      <c r="K102" s="24">
        <f t="shared" si="6"/>
        <v>68.818602136341013</v>
      </c>
      <c r="L102" s="24">
        <f t="shared" si="7"/>
        <v>2.7660209861873397E-2</v>
      </c>
      <c r="M102" s="24">
        <f>IF(L102&lt;0.06,J102,IF(L102&gt;0.32,#REF!,MIN(F102:H102)))</f>
        <v>2488</v>
      </c>
      <c r="N102" s="24">
        <f t="shared" si="8"/>
        <v>2488</v>
      </c>
    </row>
    <row r="103" spans="1:14" ht="25.5" x14ac:dyDescent="0.25">
      <c r="A103" s="16">
        <v>85</v>
      </c>
      <c r="B103" s="13"/>
      <c r="C103" s="27" t="s">
        <v>108</v>
      </c>
      <c r="D103" s="16" t="s">
        <v>28</v>
      </c>
      <c r="E103" s="20">
        <v>1</v>
      </c>
      <c r="F103" s="21">
        <v>2200</v>
      </c>
      <c r="G103" s="21">
        <v>2244</v>
      </c>
      <c r="H103" s="28">
        <v>2420</v>
      </c>
      <c r="I103" s="28"/>
      <c r="J103" s="23">
        <f t="shared" si="5"/>
        <v>2288</v>
      </c>
      <c r="K103" s="24">
        <f t="shared" si="6"/>
        <v>95.050863576648609</v>
      </c>
      <c r="L103" s="24">
        <f t="shared" si="7"/>
        <v>4.1543209605178585E-2</v>
      </c>
      <c r="M103" s="24">
        <f>IF(L103&lt;0.06,J103,IF(L103&gt;0.32,#REF!,MIN(F103:H103)))</f>
        <v>2288</v>
      </c>
      <c r="N103" s="24">
        <f t="shared" si="8"/>
        <v>2288</v>
      </c>
    </row>
    <row r="104" spans="1:14" x14ac:dyDescent="0.25">
      <c r="A104" s="16">
        <v>86</v>
      </c>
      <c r="B104" s="13"/>
      <c r="C104" s="27" t="s">
        <v>109</v>
      </c>
      <c r="D104" s="16" t="s">
        <v>28</v>
      </c>
      <c r="E104" s="20">
        <v>1</v>
      </c>
      <c r="F104" s="21">
        <v>2600</v>
      </c>
      <c r="G104" s="21">
        <v>2782</v>
      </c>
      <c r="H104" s="28">
        <v>2678</v>
      </c>
      <c r="I104" s="28"/>
      <c r="J104" s="23">
        <f t="shared" si="5"/>
        <v>2686.67</v>
      </c>
      <c r="K104" s="24">
        <f t="shared" si="6"/>
        <v>74.553485647702772</v>
      </c>
      <c r="L104" s="24">
        <f t="shared" si="7"/>
        <v>2.7749401916760438E-2</v>
      </c>
      <c r="M104" s="24">
        <f>IF(L104&lt;0.06,J104,IF(L104&gt;0.32,#REF!,MIN(F104:H104)))</f>
        <v>2686.67</v>
      </c>
      <c r="N104" s="24">
        <f t="shared" si="8"/>
        <v>2686.67</v>
      </c>
    </row>
    <row r="105" spans="1:14" x14ac:dyDescent="0.25">
      <c r="A105" s="16">
        <v>87</v>
      </c>
      <c r="B105" s="13" t="s">
        <v>111</v>
      </c>
      <c r="C105" s="27" t="s">
        <v>103</v>
      </c>
      <c r="D105" s="16" t="s">
        <v>28</v>
      </c>
      <c r="E105" s="20">
        <v>1</v>
      </c>
      <c r="F105" s="21">
        <v>1900</v>
      </c>
      <c r="G105" s="21">
        <v>1957</v>
      </c>
      <c r="H105" s="28">
        <v>2033</v>
      </c>
      <c r="I105" s="28"/>
      <c r="J105" s="23">
        <f t="shared" si="5"/>
        <v>1963.33</v>
      </c>
      <c r="K105" s="24">
        <f t="shared" si="6"/>
        <v>54.481393357936639</v>
      </c>
      <c r="L105" s="24">
        <f t="shared" si="7"/>
        <v>2.7749483458173938E-2</v>
      </c>
      <c r="M105" s="24">
        <f>IF(L105&lt;0.06,J105,IF(L105&gt;0.32,#REF!,MIN(F105:H105)))</f>
        <v>1963.33</v>
      </c>
      <c r="N105" s="24">
        <f t="shared" si="8"/>
        <v>1963.33</v>
      </c>
    </row>
    <row r="106" spans="1:14" ht="25.5" x14ac:dyDescent="0.25">
      <c r="A106" s="16">
        <v>88</v>
      </c>
      <c r="B106" s="13"/>
      <c r="C106" s="27" t="s">
        <v>108</v>
      </c>
      <c r="D106" s="16" t="s">
        <v>28</v>
      </c>
      <c r="E106" s="20">
        <v>1</v>
      </c>
      <c r="F106" s="21">
        <v>1700</v>
      </c>
      <c r="G106" s="21">
        <v>1836</v>
      </c>
      <c r="H106" s="28">
        <v>1870</v>
      </c>
      <c r="I106" s="28"/>
      <c r="J106" s="23">
        <f t="shared" si="5"/>
        <v>1802</v>
      </c>
      <c r="K106" s="24">
        <f t="shared" si="6"/>
        <v>73.448394581955753</v>
      </c>
      <c r="L106" s="24">
        <f t="shared" si="7"/>
        <v>4.0759375461684656E-2</v>
      </c>
      <c r="M106" s="24">
        <f>IF(L106&lt;0.06,J106,IF(L106&gt;0.32,#REF!,MIN(F106:H106)))</f>
        <v>1802</v>
      </c>
      <c r="N106" s="24">
        <f t="shared" si="8"/>
        <v>1802</v>
      </c>
    </row>
    <row r="107" spans="1:14" x14ac:dyDescent="0.25">
      <c r="A107" s="16">
        <v>89</v>
      </c>
      <c r="B107" s="13"/>
      <c r="C107" s="27" t="s">
        <v>109</v>
      </c>
      <c r="D107" s="16" t="s">
        <v>28</v>
      </c>
      <c r="E107" s="20">
        <v>1</v>
      </c>
      <c r="F107" s="21">
        <v>2100</v>
      </c>
      <c r="G107" s="21">
        <v>2226</v>
      </c>
      <c r="H107" s="28">
        <v>2163</v>
      </c>
      <c r="I107" s="28"/>
      <c r="J107" s="23">
        <f t="shared" si="5"/>
        <v>2163</v>
      </c>
      <c r="K107" s="24">
        <f t="shared" si="6"/>
        <v>51.43928459844674</v>
      </c>
      <c r="L107" s="24">
        <f t="shared" si="7"/>
        <v>2.3781453813428912E-2</v>
      </c>
      <c r="M107" s="24">
        <f>IF(L107&lt;0.06,J107,IF(L107&gt;0.32,#REF!,MIN(F107:H107)))</f>
        <v>2163</v>
      </c>
      <c r="N107" s="24">
        <f t="shared" si="8"/>
        <v>2163</v>
      </c>
    </row>
    <row r="108" spans="1:14" x14ac:dyDescent="0.25">
      <c r="A108" s="16">
        <v>90</v>
      </c>
      <c r="B108" s="13" t="s">
        <v>112</v>
      </c>
      <c r="C108" s="27" t="s">
        <v>103</v>
      </c>
      <c r="D108" s="16" t="s">
        <v>28</v>
      </c>
      <c r="E108" s="20">
        <v>1</v>
      </c>
      <c r="F108" s="21">
        <v>1900</v>
      </c>
      <c r="G108" s="21">
        <v>1957</v>
      </c>
      <c r="H108" s="28">
        <v>1919</v>
      </c>
      <c r="I108" s="28"/>
      <c r="J108" s="23">
        <f t="shared" si="5"/>
        <v>1925.33</v>
      </c>
      <c r="K108" s="24">
        <f t="shared" si="6"/>
        <v>23.697163449568293</v>
      </c>
      <c r="L108" s="24">
        <f t="shared" si="7"/>
        <v>1.2308104818170544E-2</v>
      </c>
      <c r="M108" s="24">
        <f>IF(L108&lt;0.06,J108,IF(L108&gt;0.32,#REF!,MIN(F108:H108)))</f>
        <v>1925.33</v>
      </c>
      <c r="N108" s="24">
        <f t="shared" si="8"/>
        <v>1925.33</v>
      </c>
    </row>
    <row r="109" spans="1:14" ht="25.5" x14ac:dyDescent="0.25">
      <c r="A109" s="16">
        <v>91</v>
      </c>
      <c r="B109" s="13"/>
      <c r="C109" s="27" t="s">
        <v>108</v>
      </c>
      <c r="D109" s="16" t="s">
        <v>28</v>
      </c>
      <c r="E109" s="20">
        <v>1</v>
      </c>
      <c r="F109" s="21">
        <v>1700</v>
      </c>
      <c r="G109" s="21">
        <v>1802</v>
      </c>
      <c r="H109" s="28">
        <v>1717</v>
      </c>
      <c r="I109" s="28"/>
      <c r="J109" s="23">
        <f t="shared" si="5"/>
        <v>1739.67</v>
      </c>
      <c r="K109" s="24">
        <f t="shared" si="6"/>
        <v>44.619377952733593</v>
      </c>
      <c r="L109" s="24">
        <f t="shared" si="7"/>
        <v>2.5648184973433807E-2</v>
      </c>
      <c r="M109" s="24">
        <f>IF(L109&lt;0.06,J109,IF(L109&gt;0.32,#REF!,MIN(F109:H109)))</f>
        <v>1739.67</v>
      </c>
      <c r="N109" s="24">
        <f t="shared" si="8"/>
        <v>1739.67</v>
      </c>
    </row>
    <row r="110" spans="1:14" x14ac:dyDescent="0.25">
      <c r="A110" s="16">
        <v>92</v>
      </c>
      <c r="B110" s="13"/>
      <c r="C110" s="27" t="s">
        <v>109</v>
      </c>
      <c r="D110" s="16" t="s">
        <v>28</v>
      </c>
      <c r="E110" s="20">
        <v>1</v>
      </c>
      <c r="F110" s="21">
        <v>2100</v>
      </c>
      <c r="G110" s="21">
        <v>2226</v>
      </c>
      <c r="H110" s="28">
        <v>2142</v>
      </c>
      <c r="I110" s="28"/>
      <c r="J110" s="23">
        <f t="shared" si="5"/>
        <v>2156</v>
      </c>
      <c r="K110" s="24">
        <f t="shared" si="6"/>
        <v>52.38320341483518</v>
      </c>
      <c r="L110" s="24">
        <f t="shared" si="7"/>
        <v>2.4296476537493127E-2</v>
      </c>
      <c r="M110" s="24">
        <f>IF(L110&lt;0.06,J110,IF(L110&gt;0.32,#REF!,MIN(F110:H110)))</f>
        <v>2156</v>
      </c>
      <c r="N110" s="24">
        <f t="shared" si="8"/>
        <v>2156</v>
      </c>
    </row>
    <row r="111" spans="1:14" x14ac:dyDescent="0.25">
      <c r="A111" s="16">
        <v>93</v>
      </c>
      <c r="B111" s="13" t="s">
        <v>113</v>
      </c>
      <c r="C111" s="27" t="s">
        <v>103</v>
      </c>
      <c r="D111" s="16" t="s">
        <v>28</v>
      </c>
      <c r="E111" s="20">
        <v>1</v>
      </c>
      <c r="F111" s="21">
        <v>1900</v>
      </c>
      <c r="G111" s="21">
        <v>1976</v>
      </c>
      <c r="H111" s="28">
        <v>1957</v>
      </c>
      <c r="I111" s="28"/>
      <c r="J111" s="23">
        <f t="shared" si="5"/>
        <v>1944.33</v>
      </c>
      <c r="K111" s="24">
        <f t="shared" si="6"/>
        <v>32.293790252754306</v>
      </c>
      <c r="L111" s="24">
        <f t="shared" si="7"/>
        <v>1.6609212557927053E-2</v>
      </c>
      <c r="M111" s="24">
        <f>IF(L111&lt;0.06,J111,IF(L111&gt;0.32,#REF!,MIN(F111:H111)))</f>
        <v>1944.33</v>
      </c>
      <c r="N111" s="24">
        <f t="shared" si="8"/>
        <v>1944.33</v>
      </c>
    </row>
    <row r="112" spans="1:14" ht="25.5" x14ac:dyDescent="0.25">
      <c r="A112" s="16">
        <v>94</v>
      </c>
      <c r="B112" s="13"/>
      <c r="C112" s="27" t="s">
        <v>108</v>
      </c>
      <c r="D112" s="16" t="s">
        <v>28</v>
      </c>
      <c r="E112" s="20">
        <v>1</v>
      </c>
      <c r="F112" s="21">
        <v>1700</v>
      </c>
      <c r="G112" s="21">
        <v>1717</v>
      </c>
      <c r="H112" s="28">
        <v>1887</v>
      </c>
      <c r="I112" s="28"/>
      <c r="J112" s="23">
        <f t="shared" si="5"/>
        <v>1768</v>
      </c>
      <c r="K112" s="24">
        <f t="shared" si="6"/>
        <v>84.431431745924257</v>
      </c>
      <c r="L112" s="24">
        <f t="shared" si="7"/>
        <v>4.7755334697920961E-2</v>
      </c>
      <c r="M112" s="24">
        <f>IF(L112&lt;0.06,J112,IF(L112&gt;0.32,#REF!,MIN(F112:H112)))</f>
        <v>1768</v>
      </c>
      <c r="N112" s="24">
        <f t="shared" si="8"/>
        <v>1768</v>
      </c>
    </row>
    <row r="113" spans="1:14" x14ac:dyDescent="0.25">
      <c r="A113" s="16">
        <v>95</v>
      </c>
      <c r="B113" s="13"/>
      <c r="C113" s="27" t="s">
        <v>109</v>
      </c>
      <c r="D113" s="16" t="s">
        <v>28</v>
      </c>
      <c r="E113" s="20">
        <v>1</v>
      </c>
      <c r="F113" s="21">
        <v>2100</v>
      </c>
      <c r="G113" s="21">
        <v>2142</v>
      </c>
      <c r="H113" s="28">
        <v>2142</v>
      </c>
      <c r="I113" s="28"/>
      <c r="J113" s="23">
        <f t="shared" si="5"/>
        <v>2128</v>
      </c>
      <c r="K113" s="24">
        <f t="shared" si="6"/>
        <v>19.798989873223331</v>
      </c>
      <c r="L113" s="24">
        <f t="shared" si="7"/>
        <v>9.3040365945598353E-3</v>
      </c>
      <c r="M113" s="24">
        <f>IF(L113&lt;0.06,J113,IF(L113&gt;0.32,#REF!,MIN(F113:H113)))</f>
        <v>2128</v>
      </c>
      <c r="N113" s="24">
        <f t="shared" si="8"/>
        <v>2128</v>
      </c>
    </row>
    <row r="114" spans="1:14" x14ac:dyDescent="0.25">
      <c r="A114" s="16">
        <v>96</v>
      </c>
      <c r="B114" s="13" t="s">
        <v>114</v>
      </c>
      <c r="C114" s="27" t="s">
        <v>103</v>
      </c>
      <c r="D114" s="16" t="s">
        <v>28</v>
      </c>
      <c r="E114" s="20">
        <v>1</v>
      </c>
      <c r="F114" s="21">
        <v>2200</v>
      </c>
      <c r="G114" s="21">
        <v>2266</v>
      </c>
      <c r="H114" s="28">
        <v>2244</v>
      </c>
      <c r="I114" s="28"/>
      <c r="J114" s="23">
        <f t="shared" si="5"/>
        <v>2236.67</v>
      </c>
      <c r="K114" s="24">
        <f t="shared" si="6"/>
        <v>27.438820836342238</v>
      </c>
      <c r="L114" s="24">
        <f t="shared" si="7"/>
        <v>1.2267710854235196E-2</v>
      </c>
      <c r="M114" s="24">
        <f>IF(L114&lt;0.06,J114,IF(L114&gt;0.32,#REF!,MIN(F114:H114)))</f>
        <v>2236.67</v>
      </c>
      <c r="N114" s="24">
        <f t="shared" si="8"/>
        <v>2236.67</v>
      </c>
    </row>
    <row r="115" spans="1:14" ht="25.5" x14ac:dyDescent="0.25">
      <c r="A115" s="16">
        <v>97</v>
      </c>
      <c r="B115" s="13"/>
      <c r="C115" s="27" t="s">
        <v>108</v>
      </c>
      <c r="D115" s="16" t="s">
        <v>28</v>
      </c>
      <c r="E115" s="20">
        <v>1</v>
      </c>
      <c r="F115" s="21">
        <v>2000</v>
      </c>
      <c r="G115" s="21">
        <v>2220</v>
      </c>
      <c r="H115" s="28">
        <v>2100</v>
      </c>
      <c r="I115" s="28"/>
      <c r="J115" s="23">
        <f t="shared" si="5"/>
        <v>2106.67</v>
      </c>
      <c r="K115" s="24">
        <f t="shared" si="6"/>
        <v>89.93825042154694</v>
      </c>
      <c r="L115" s="24">
        <f t="shared" si="7"/>
        <v>4.2692139927728093E-2</v>
      </c>
      <c r="M115" s="24">
        <f>IF(L115&lt;0.06,J115,IF(L115&gt;0.32,#REF!,MIN(F115:H115)))</f>
        <v>2106.67</v>
      </c>
      <c r="N115" s="24">
        <f t="shared" si="8"/>
        <v>2106.67</v>
      </c>
    </row>
    <row r="116" spans="1:14" x14ac:dyDescent="0.25">
      <c r="A116" s="16">
        <v>98</v>
      </c>
      <c r="B116" s="13"/>
      <c r="C116" s="27" t="s">
        <v>109</v>
      </c>
      <c r="D116" s="16" t="s">
        <v>28</v>
      </c>
      <c r="E116" s="20">
        <v>1</v>
      </c>
      <c r="F116" s="21">
        <v>2400</v>
      </c>
      <c r="G116" s="21">
        <v>2664</v>
      </c>
      <c r="H116" s="28">
        <v>2544</v>
      </c>
      <c r="I116" s="28"/>
      <c r="J116" s="23">
        <f t="shared" si="5"/>
        <v>2536</v>
      </c>
      <c r="K116" s="24">
        <f t="shared" si="6"/>
        <v>107.92590050585633</v>
      </c>
      <c r="L116" s="24">
        <f t="shared" si="7"/>
        <v>4.2557531745211485E-2</v>
      </c>
      <c r="M116" s="24">
        <f>IF(L116&lt;0.06,J116,IF(L116&gt;0.32,#REF!,MIN(F116:H116)))</f>
        <v>2536</v>
      </c>
      <c r="N116" s="24">
        <f t="shared" si="8"/>
        <v>2536</v>
      </c>
    </row>
    <row r="117" spans="1:14" x14ac:dyDescent="0.25">
      <c r="A117" s="16">
        <v>99</v>
      </c>
      <c r="B117" s="13" t="s">
        <v>115</v>
      </c>
      <c r="C117" s="27" t="s">
        <v>103</v>
      </c>
      <c r="D117" s="16" t="s">
        <v>28</v>
      </c>
      <c r="E117" s="20">
        <v>1</v>
      </c>
      <c r="F117" s="21">
        <v>2200</v>
      </c>
      <c r="G117" s="21">
        <v>2266</v>
      </c>
      <c r="H117" s="28">
        <v>2332</v>
      </c>
      <c r="I117" s="28"/>
      <c r="J117" s="23">
        <f t="shared" si="5"/>
        <v>2266</v>
      </c>
      <c r="K117" s="24">
        <f t="shared" si="6"/>
        <v>53.888774341229919</v>
      </c>
      <c r="L117" s="24">
        <f t="shared" si="7"/>
        <v>2.3781453813428916E-2</v>
      </c>
      <c r="M117" s="24">
        <f>IF(L117&lt;0.06,J117,IF(L117&gt;0.32,#REF!,MIN(F117:H117)))</f>
        <v>2266</v>
      </c>
      <c r="N117" s="24">
        <f t="shared" si="8"/>
        <v>2266</v>
      </c>
    </row>
    <row r="118" spans="1:14" ht="25.5" x14ac:dyDescent="0.25">
      <c r="A118" s="16">
        <v>100</v>
      </c>
      <c r="B118" s="13"/>
      <c r="C118" s="27" t="s">
        <v>108</v>
      </c>
      <c r="D118" s="16" t="s">
        <v>28</v>
      </c>
      <c r="E118" s="20">
        <v>1</v>
      </c>
      <c r="F118" s="21">
        <v>2000</v>
      </c>
      <c r="G118" s="21">
        <v>2080</v>
      </c>
      <c r="H118" s="28">
        <v>2080</v>
      </c>
      <c r="I118" s="28"/>
      <c r="J118" s="23">
        <f t="shared" si="5"/>
        <v>2053.33</v>
      </c>
      <c r="K118" s="24">
        <f t="shared" si="6"/>
        <v>37.712361663282536</v>
      </c>
      <c r="L118" s="24">
        <f t="shared" si="7"/>
        <v>1.8366439716598178E-2</v>
      </c>
      <c r="M118" s="24">
        <f>IF(L118&lt;0.06,J118,IF(L118&gt;0.32,#REF!,MIN(F118:H118)))</f>
        <v>2053.33</v>
      </c>
      <c r="N118" s="24">
        <f t="shared" si="8"/>
        <v>2053.33</v>
      </c>
    </row>
    <row r="119" spans="1:14" x14ac:dyDescent="0.25">
      <c r="A119" s="16">
        <v>101</v>
      </c>
      <c r="B119" s="13"/>
      <c r="C119" s="27" t="s">
        <v>109</v>
      </c>
      <c r="D119" s="16" t="s">
        <v>28</v>
      </c>
      <c r="E119" s="20">
        <v>1</v>
      </c>
      <c r="F119" s="21">
        <v>2400</v>
      </c>
      <c r="G119" s="21">
        <v>2592</v>
      </c>
      <c r="H119" s="28">
        <v>2616</v>
      </c>
      <c r="I119" s="28"/>
      <c r="J119" s="23">
        <f t="shared" si="5"/>
        <v>2536</v>
      </c>
      <c r="K119" s="24">
        <f t="shared" si="6"/>
        <v>96.664367788756579</v>
      </c>
      <c r="L119" s="24">
        <f t="shared" si="7"/>
        <v>3.8116864270014421E-2</v>
      </c>
      <c r="M119" s="24">
        <f>IF(L119&lt;0.06,J119,IF(L119&gt;0.32,#REF!,MIN(F119:H119)))</f>
        <v>2536</v>
      </c>
      <c r="N119" s="24">
        <f t="shared" si="8"/>
        <v>2536</v>
      </c>
    </row>
    <row r="120" spans="1:14" x14ac:dyDescent="0.25">
      <c r="A120" s="16">
        <v>102</v>
      </c>
      <c r="B120" s="13" t="s">
        <v>116</v>
      </c>
      <c r="C120" s="27" t="s">
        <v>103</v>
      </c>
      <c r="D120" s="16" t="s">
        <v>28</v>
      </c>
      <c r="E120" s="20">
        <v>1</v>
      </c>
      <c r="F120" s="21">
        <v>2400</v>
      </c>
      <c r="G120" s="21">
        <v>2664</v>
      </c>
      <c r="H120" s="28">
        <v>2592</v>
      </c>
      <c r="I120" s="28"/>
      <c r="J120" s="23">
        <f t="shared" si="5"/>
        <v>2552</v>
      </c>
      <c r="K120" s="24">
        <f t="shared" si="6"/>
        <v>111.42710621747295</v>
      </c>
      <c r="L120" s="24">
        <f t="shared" si="7"/>
        <v>4.3662659176125766E-2</v>
      </c>
      <c r="M120" s="24">
        <f>IF(L120&lt;0.06,J120,IF(L120&gt;0.32,#REF!,MIN(F120:H120)))</f>
        <v>2552</v>
      </c>
      <c r="N120" s="24">
        <f t="shared" si="8"/>
        <v>2552</v>
      </c>
    </row>
    <row r="121" spans="1:14" ht="25.5" x14ac:dyDescent="0.25">
      <c r="A121" s="16">
        <v>103</v>
      </c>
      <c r="B121" s="13"/>
      <c r="C121" s="27" t="s">
        <v>108</v>
      </c>
      <c r="D121" s="16" t="s">
        <v>28</v>
      </c>
      <c r="E121" s="20">
        <v>1</v>
      </c>
      <c r="F121" s="21">
        <v>2200</v>
      </c>
      <c r="G121" s="21">
        <v>2222</v>
      </c>
      <c r="H121" s="28">
        <v>2398</v>
      </c>
      <c r="I121" s="28"/>
      <c r="J121" s="23">
        <f t="shared" si="5"/>
        <v>2273.33</v>
      </c>
      <c r="K121" s="24">
        <f t="shared" si="6"/>
        <v>88.609003806360192</v>
      </c>
      <c r="L121" s="24">
        <f t="shared" si="7"/>
        <v>3.8977624808699221E-2</v>
      </c>
      <c r="M121" s="24">
        <f>IF(L121&lt;0.06,J121,IF(L121&gt;0.32,#REF!,MIN(F121:H121)))</f>
        <v>2273.33</v>
      </c>
      <c r="N121" s="24">
        <f t="shared" si="8"/>
        <v>2273.33</v>
      </c>
    </row>
    <row r="122" spans="1:14" x14ac:dyDescent="0.25">
      <c r="A122" s="16">
        <v>104</v>
      </c>
      <c r="B122" s="13"/>
      <c r="C122" s="27" t="s">
        <v>109</v>
      </c>
      <c r="D122" s="16" t="s">
        <v>28</v>
      </c>
      <c r="E122" s="20">
        <v>1</v>
      </c>
      <c r="F122" s="21">
        <v>2600</v>
      </c>
      <c r="G122" s="21">
        <v>2756</v>
      </c>
      <c r="H122" s="28">
        <v>2808</v>
      </c>
      <c r="I122" s="28"/>
      <c r="J122" s="23">
        <f t="shared" si="5"/>
        <v>2721.33</v>
      </c>
      <c r="K122" s="24">
        <f t="shared" si="6"/>
        <v>88.383004902274934</v>
      </c>
      <c r="L122" s="24">
        <f t="shared" si="7"/>
        <v>3.2477871078581036E-2</v>
      </c>
      <c r="M122" s="24">
        <f>IF(L122&lt;0.06,J122,IF(L122&gt;0.32,#REF!,MIN(F122:H122)))</f>
        <v>2721.33</v>
      </c>
      <c r="N122" s="24">
        <f t="shared" si="8"/>
        <v>2721.33</v>
      </c>
    </row>
    <row r="123" spans="1:14" x14ac:dyDescent="0.25">
      <c r="A123" s="16">
        <v>105</v>
      </c>
      <c r="B123" s="13" t="s">
        <v>117</v>
      </c>
      <c r="C123" s="27" t="s">
        <v>103</v>
      </c>
      <c r="D123" s="16" t="s">
        <v>28</v>
      </c>
      <c r="E123" s="20">
        <v>1</v>
      </c>
      <c r="F123" s="21">
        <v>2400</v>
      </c>
      <c r="G123" s="21">
        <v>2616</v>
      </c>
      <c r="H123" s="28">
        <v>2640</v>
      </c>
      <c r="I123" s="28"/>
      <c r="J123" s="23">
        <f t="shared" si="5"/>
        <v>2552</v>
      </c>
      <c r="K123" s="24">
        <f t="shared" si="6"/>
        <v>107.92590050585633</v>
      </c>
      <c r="L123" s="24">
        <f t="shared" si="7"/>
        <v>4.2290713364363769E-2</v>
      </c>
      <c r="M123" s="24">
        <f>IF(L123&lt;0.06,J123,IF(L123&gt;0.32,#REF!,MIN(F123:H123)))</f>
        <v>2552</v>
      </c>
      <c r="N123" s="24">
        <f t="shared" si="8"/>
        <v>2552</v>
      </c>
    </row>
    <row r="124" spans="1:14" ht="25.5" x14ac:dyDescent="0.25">
      <c r="A124" s="16">
        <v>106</v>
      </c>
      <c r="B124" s="13"/>
      <c r="C124" s="27" t="s">
        <v>108</v>
      </c>
      <c r="D124" s="16" t="s">
        <v>28</v>
      </c>
      <c r="E124" s="20">
        <v>1</v>
      </c>
      <c r="F124" s="21">
        <v>2200</v>
      </c>
      <c r="G124" s="21">
        <v>2332</v>
      </c>
      <c r="H124" s="28">
        <v>2376</v>
      </c>
      <c r="I124" s="28"/>
      <c r="J124" s="23">
        <f t="shared" si="5"/>
        <v>2302.67</v>
      </c>
      <c r="K124" s="24">
        <f t="shared" si="6"/>
        <v>74.78561953269417</v>
      </c>
      <c r="L124" s="24">
        <f t="shared" si="7"/>
        <v>3.2477784282026592E-2</v>
      </c>
      <c r="M124" s="24">
        <f>IF(L124&lt;0.06,J124,IF(L124&gt;0.32,#REF!,MIN(F124:H124)))</f>
        <v>2302.67</v>
      </c>
      <c r="N124" s="24">
        <f t="shared" si="8"/>
        <v>2302.67</v>
      </c>
    </row>
    <row r="125" spans="1:14" x14ac:dyDescent="0.25">
      <c r="A125" s="16">
        <v>107</v>
      </c>
      <c r="B125" s="13"/>
      <c r="C125" s="27" t="s">
        <v>109</v>
      </c>
      <c r="D125" s="16" t="s">
        <v>28</v>
      </c>
      <c r="E125" s="20">
        <v>1</v>
      </c>
      <c r="F125" s="21">
        <v>2600</v>
      </c>
      <c r="G125" s="21">
        <v>2678</v>
      </c>
      <c r="H125" s="28">
        <v>2782</v>
      </c>
      <c r="I125" s="28"/>
      <c r="J125" s="23">
        <f t="shared" si="5"/>
        <v>2686.67</v>
      </c>
      <c r="K125" s="24">
        <f t="shared" si="6"/>
        <v>74.553485647702757</v>
      </c>
      <c r="L125" s="24">
        <f t="shared" si="7"/>
        <v>2.7749401916760435E-2</v>
      </c>
      <c r="M125" s="24">
        <f>IF(L125&lt;0.06,J125,IF(L125&gt;0.32,#REF!,MIN(F125:H125)))</f>
        <v>2686.67</v>
      </c>
      <c r="N125" s="24">
        <f t="shared" si="8"/>
        <v>2686.67</v>
      </c>
    </row>
    <row r="126" spans="1:14" x14ac:dyDescent="0.25">
      <c r="A126" s="16">
        <v>108</v>
      </c>
      <c r="B126" s="13" t="s">
        <v>118</v>
      </c>
      <c r="C126" s="27" t="s">
        <v>103</v>
      </c>
      <c r="D126" s="16" t="s">
        <v>28</v>
      </c>
      <c r="E126" s="20">
        <v>1</v>
      </c>
      <c r="F126" s="21">
        <v>2400</v>
      </c>
      <c r="G126" s="21">
        <v>2496</v>
      </c>
      <c r="H126" s="28">
        <v>2616</v>
      </c>
      <c r="I126" s="28"/>
      <c r="J126" s="23">
        <f t="shared" si="5"/>
        <v>2504</v>
      </c>
      <c r="K126" s="24">
        <f t="shared" si="6"/>
        <v>88.362888137498089</v>
      </c>
      <c r="L126" s="24">
        <f t="shared" si="7"/>
        <v>3.5288693345646202E-2</v>
      </c>
      <c r="M126" s="24">
        <f>IF(L126&lt;0.06,J126,IF(L126&gt;0.32,#REF!,MIN(F126:H126)))</f>
        <v>2504</v>
      </c>
      <c r="N126" s="24">
        <f t="shared" si="8"/>
        <v>2504</v>
      </c>
    </row>
    <row r="127" spans="1:14" ht="25.5" x14ac:dyDescent="0.25">
      <c r="A127" s="16">
        <v>109</v>
      </c>
      <c r="B127" s="13"/>
      <c r="C127" s="27" t="s">
        <v>108</v>
      </c>
      <c r="D127" s="16" t="s">
        <v>28</v>
      </c>
      <c r="E127" s="20">
        <v>1</v>
      </c>
      <c r="F127" s="21">
        <v>2200</v>
      </c>
      <c r="G127" s="21">
        <v>2354</v>
      </c>
      <c r="H127" s="28">
        <v>2310</v>
      </c>
      <c r="I127" s="28"/>
      <c r="J127" s="23">
        <f t="shared" si="5"/>
        <v>2288</v>
      </c>
      <c r="K127" s="24">
        <f t="shared" si="6"/>
        <v>64.766246353070883</v>
      </c>
      <c r="L127" s="24">
        <f t="shared" si="7"/>
        <v>2.8306925853614898E-2</v>
      </c>
      <c r="M127" s="24">
        <f>IF(L127&lt;0.06,J127,IF(L127&gt;0.32,#REF!,MIN(F127:H127)))</f>
        <v>2288</v>
      </c>
      <c r="N127" s="24">
        <f t="shared" si="8"/>
        <v>2288</v>
      </c>
    </row>
    <row r="128" spans="1:14" x14ac:dyDescent="0.25">
      <c r="A128" s="16">
        <v>110</v>
      </c>
      <c r="B128" s="13"/>
      <c r="C128" s="27" t="s">
        <v>109</v>
      </c>
      <c r="D128" s="16" t="s">
        <v>28</v>
      </c>
      <c r="E128" s="20">
        <v>1</v>
      </c>
      <c r="F128" s="21">
        <v>2600</v>
      </c>
      <c r="G128" s="21">
        <v>2756</v>
      </c>
      <c r="H128" s="28">
        <v>2808</v>
      </c>
      <c r="I128" s="28"/>
      <c r="J128" s="23">
        <f t="shared" si="5"/>
        <v>2721.33</v>
      </c>
      <c r="K128" s="24">
        <f t="shared" si="6"/>
        <v>88.383004902274934</v>
      </c>
      <c r="L128" s="24">
        <f t="shared" si="7"/>
        <v>3.2477871078581036E-2</v>
      </c>
      <c r="M128" s="24">
        <f>IF(L128&lt;0.06,J128,IF(L128&gt;0.32,#REF!,MIN(F128:H128)))</f>
        <v>2721.33</v>
      </c>
      <c r="N128" s="24">
        <f t="shared" si="8"/>
        <v>2721.33</v>
      </c>
    </row>
    <row r="129" spans="1:14" x14ac:dyDescent="0.25">
      <c r="A129" s="16">
        <v>111</v>
      </c>
      <c r="B129" s="13" t="s">
        <v>119</v>
      </c>
      <c r="C129" s="27" t="s">
        <v>103</v>
      </c>
      <c r="D129" s="16" t="s">
        <v>28</v>
      </c>
      <c r="E129" s="20">
        <v>1</v>
      </c>
      <c r="F129" s="21">
        <v>2700</v>
      </c>
      <c r="G129" s="21">
        <v>2727</v>
      </c>
      <c r="H129" s="28">
        <v>2862</v>
      </c>
      <c r="I129" s="28"/>
      <c r="J129" s="23">
        <f t="shared" si="5"/>
        <v>2763</v>
      </c>
      <c r="K129" s="24">
        <f t="shared" si="6"/>
        <v>70.866070866106298</v>
      </c>
      <c r="L129" s="24">
        <f t="shared" si="7"/>
        <v>2.5648234117302316E-2</v>
      </c>
      <c r="M129" s="24">
        <f>IF(L129&lt;0.06,J129,IF(L129&gt;0.32,#REF!,MIN(F129:H129)))</f>
        <v>2763</v>
      </c>
      <c r="N129" s="24">
        <f t="shared" si="8"/>
        <v>2763</v>
      </c>
    </row>
    <row r="130" spans="1:14" ht="25.5" x14ac:dyDescent="0.25">
      <c r="A130" s="16">
        <v>112</v>
      </c>
      <c r="B130" s="13"/>
      <c r="C130" s="27" t="s">
        <v>108</v>
      </c>
      <c r="D130" s="16" t="s">
        <v>28</v>
      </c>
      <c r="E130" s="20">
        <v>1</v>
      </c>
      <c r="F130" s="21">
        <v>2500</v>
      </c>
      <c r="G130" s="21">
        <v>2625</v>
      </c>
      <c r="H130" s="28">
        <v>2775</v>
      </c>
      <c r="I130" s="28"/>
      <c r="J130" s="23">
        <f t="shared" si="5"/>
        <v>2633.33</v>
      </c>
      <c r="K130" s="24">
        <f t="shared" si="6"/>
        <v>112.42281302693368</v>
      </c>
      <c r="L130" s="24">
        <f t="shared" si="7"/>
        <v>4.269226151941978E-2</v>
      </c>
      <c r="M130" s="24">
        <f>IF(L130&lt;0.06,J130,IF(L130&gt;0.32,#REF!,MIN(F130:H130)))</f>
        <v>2633.33</v>
      </c>
      <c r="N130" s="24">
        <f t="shared" si="8"/>
        <v>2633.33</v>
      </c>
    </row>
    <row r="131" spans="1:14" x14ac:dyDescent="0.25">
      <c r="A131" s="16">
        <v>113</v>
      </c>
      <c r="B131" s="13"/>
      <c r="C131" s="27" t="s">
        <v>109</v>
      </c>
      <c r="D131" s="16" t="s">
        <v>28</v>
      </c>
      <c r="E131" s="20">
        <v>1</v>
      </c>
      <c r="F131" s="21">
        <v>3000</v>
      </c>
      <c r="G131" s="21">
        <v>3330</v>
      </c>
      <c r="H131" s="28">
        <v>3090</v>
      </c>
      <c r="I131" s="28"/>
      <c r="J131" s="23">
        <f t="shared" si="5"/>
        <v>3140</v>
      </c>
      <c r="K131" s="24">
        <f t="shared" si="6"/>
        <v>139.28388277184121</v>
      </c>
      <c r="L131" s="24">
        <f t="shared" si="7"/>
        <v>4.4357924449630957E-2</v>
      </c>
      <c r="M131" s="24">
        <f>IF(L131&lt;0.06,J131,IF(L131&gt;0.32,#REF!,MIN(F131:H131)))</f>
        <v>3140</v>
      </c>
      <c r="N131" s="24">
        <f t="shared" si="8"/>
        <v>3140</v>
      </c>
    </row>
    <row r="132" spans="1:14" x14ac:dyDescent="0.25">
      <c r="A132" s="16">
        <v>114</v>
      </c>
      <c r="B132" s="13" t="s">
        <v>120</v>
      </c>
      <c r="C132" s="27" t="s">
        <v>121</v>
      </c>
      <c r="D132" s="16" t="s">
        <v>28</v>
      </c>
      <c r="E132" s="20">
        <v>1</v>
      </c>
      <c r="F132" s="21">
        <v>200</v>
      </c>
      <c r="G132" s="21">
        <v>218</v>
      </c>
      <c r="H132" s="28">
        <v>204</v>
      </c>
      <c r="I132" s="28"/>
      <c r="J132" s="23">
        <f t="shared" si="5"/>
        <v>207.33</v>
      </c>
      <c r="K132" s="24">
        <f t="shared" si="6"/>
        <v>7.71722460186015</v>
      </c>
      <c r="L132" s="24">
        <f t="shared" si="7"/>
        <v>3.7221938946896974E-2</v>
      </c>
      <c r="M132" s="24">
        <f>IF(L132&lt;0.06,J132,IF(L132&gt;0.32,#REF!,MIN(F132:H132)))</f>
        <v>207.33</v>
      </c>
      <c r="N132" s="24">
        <f t="shared" si="8"/>
        <v>207.33</v>
      </c>
    </row>
    <row r="133" spans="1:14" x14ac:dyDescent="0.25">
      <c r="A133" s="16">
        <v>115</v>
      </c>
      <c r="B133" s="13"/>
      <c r="C133" s="27" t="s">
        <v>122</v>
      </c>
      <c r="D133" s="16" t="s">
        <v>28</v>
      </c>
      <c r="E133" s="20">
        <v>1</v>
      </c>
      <c r="F133" s="21">
        <v>1000</v>
      </c>
      <c r="G133" s="21">
        <v>1090</v>
      </c>
      <c r="H133" s="28">
        <v>1020</v>
      </c>
      <c r="I133" s="28"/>
      <c r="J133" s="23">
        <f t="shared" si="5"/>
        <v>1036.67</v>
      </c>
      <c r="K133" s="24">
        <f t="shared" si="6"/>
        <v>38.586123009300749</v>
      </c>
      <c r="L133" s="24">
        <f t="shared" si="7"/>
        <v>3.7221220841059111E-2</v>
      </c>
      <c r="M133" s="24">
        <f>IF(L133&lt;0.06,J133,IF(L133&gt;0.32,#REF!,MIN(F133:H133)))</f>
        <v>1036.67</v>
      </c>
      <c r="N133" s="24">
        <f t="shared" si="8"/>
        <v>1036.67</v>
      </c>
    </row>
    <row r="134" spans="1:14" ht="25.5" x14ac:dyDescent="0.25">
      <c r="A134" s="16">
        <v>116</v>
      </c>
      <c r="B134" s="13"/>
      <c r="C134" s="27" t="s">
        <v>123</v>
      </c>
      <c r="D134" s="16" t="s">
        <v>28</v>
      </c>
      <c r="E134" s="20">
        <v>1</v>
      </c>
      <c r="F134" s="21">
        <v>3500</v>
      </c>
      <c r="G134" s="21">
        <v>3570</v>
      </c>
      <c r="H134" s="28">
        <v>3780</v>
      </c>
      <c r="I134" s="28"/>
      <c r="J134" s="23">
        <f t="shared" si="5"/>
        <v>3616.67</v>
      </c>
      <c r="K134" s="24">
        <f t="shared" si="6"/>
        <v>118.97712198383165</v>
      </c>
      <c r="L134" s="24">
        <f t="shared" si="7"/>
        <v>3.2896869767999749E-2</v>
      </c>
      <c r="M134" s="24">
        <f>IF(L134&lt;0.06,J134,IF(L134&gt;0.32,#REF!,MIN(F134:H134)))</f>
        <v>3616.67</v>
      </c>
      <c r="N134" s="24">
        <f t="shared" si="8"/>
        <v>3616.67</v>
      </c>
    </row>
    <row r="135" spans="1:14" ht="25.5" x14ac:dyDescent="0.25">
      <c r="A135" s="16">
        <v>117</v>
      </c>
      <c r="B135" s="13"/>
      <c r="C135" s="27" t="s">
        <v>124</v>
      </c>
      <c r="D135" s="16" t="s">
        <v>28</v>
      </c>
      <c r="E135" s="20">
        <v>1</v>
      </c>
      <c r="F135" s="21">
        <v>3000</v>
      </c>
      <c r="G135" s="21">
        <v>3180</v>
      </c>
      <c r="H135" s="28">
        <v>3270</v>
      </c>
      <c r="I135" s="28"/>
      <c r="J135" s="23">
        <f t="shared" si="5"/>
        <v>3150</v>
      </c>
      <c r="K135" s="24">
        <f t="shared" si="6"/>
        <v>112.24972160321825</v>
      </c>
      <c r="L135" s="24">
        <f t="shared" si="7"/>
        <v>3.5634832254989923E-2</v>
      </c>
      <c r="M135" s="24">
        <f>IF(L135&lt;0.06,J135,IF(L135&gt;0.32,#REF!,MIN(F135:H135)))</f>
        <v>3150</v>
      </c>
      <c r="N135" s="24">
        <f t="shared" si="8"/>
        <v>3150</v>
      </c>
    </row>
    <row r="136" spans="1:14" ht="25.5" x14ac:dyDescent="0.25">
      <c r="A136" s="16">
        <v>118</v>
      </c>
      <c r="B136" s="13"/>
      <c r="C136" s="27" t="s">
        <v>125</v>
      </c>
      <c r="D136" s="16" t="s">
        <v>28</v>
      </c>
      <c r="E136" s="20">
        <v>1</v>
      </c>
      <c r="F136" s="21">
        <v>7000</v>
      </c>
      <c r="G136" s="21">
        <v>7700</v>
      </c>
      <c r="H136" s="28">
        <v>7770</v>
      </c>
      <c r="I136" s="28"/>
      <c r="J136" s="23">
        <f t="shared" si="5"/>
        <v>7490</v>
      </c>
      <c r="K136" s="24">
        <f t="shared" si="6"/>
        <v>347.65883660086462</v>
      </c>
      <c r="L136" s="24">
        <f t="shared" si="7"/>
        <v>4.6416400080222242E-2</v>
      </c>
      <c r="M136" s="24">
        <f>IF(L136&lt;0.06,J136,IF(L136&gt;0.32,#REF!,MIN(F136:H136)))</f>
        <v>7490</v>
      </c>
      <c r="N136" s="24">
        <f t="shared" si="8"/>
        <v>7490</v>
      </c>
    </row>
    <row r="137" spans="1:14" ht="25.5" x14ac:dyDescent="0.25">
      <c r="A137" s="16">
        <v>119</v>
      </c>
      <c r="B137" s="13"/>
      <c r="C137" s="27" t="s">
        <v>126</v>
      </c>
      <c r="D137" s="16" t="s">
        <v>28</v>
      </c>
      <c r="E137" s="20">
        <v>1</v>
      </c>
      <c r="F137" s="21">
        <v>3200</v>
      </c>
      <c r="G137" s="21">
        <v>3552</v>
      </c>
      <c r="H137" s="28">
        <v>3392</v>
      </c>
      <c r="I137" s="28"/>
      <c r="J137" s="23">
        <f t="shared" si="5"/>
        <v>3381.33</v>
      </c>
      <c r="K137" s="24">
        <f t="shared" si="6"/>
        <v>143.90120067447509</v>
      </c>
      <c r="L137" s="24">
        <f t="shared" si="7"/>
        <v>4.2557573698655586E-2</v>
      </c>
      <c r="M137" s="24">
        <f>IF(L137&lt;0.06,J137,IF(L137&gt;0.32,#REF!,MIN(F137:H137)))</f>
        <v>3381.33</v>
      </c>
      <c r="N137" s="24">
        <f t="shared" si="8"/>
        <v>3381.33</v>
      </c>
    </row>
    <row r="138" spans="1:14" x14ac:dyDescent="0.25">
      <c r="A138" s="16">
        <v>120</v>
      </c>
      <c r="B138" s="13"/>
      <c r="C138" s="27" t="s">
        <v>127</v>
      </c>
      <c r="D138" s="16" t="s">
        <v>28</v>
      </c>
      <c r="E138" s="20">
        <v>1</v>
      </c>
      <c r="F138" s="21">
        <v>7000</v>
      </c>
      <c r="G138" s="21">
        <v>7420</v>
      </c>
      <c r="H138" s="28">
        <v>7070</v>
      </c>
      <c r="I138" s="28"/>
      <c r="J138" s="23">
        <f t="shared" si="5"/>
        <v>7163.33</v>
      </c>
      <c r="K138" s="24">
        <f t="shared" si="6"/>
        <v>183.72685039360891</v>
      </c>
      <c r="L138" s="24">
        <f t="shared" si="7"/>
        <v>2.5648246052270233E-2</v>
      </c>
      <c r="M138" s="24">
        <f>IF(L138&lt;0.06,J138,IF(L138&gt;0.32,#REF!,MIN(F138:H138)))</f>
        <v>7163.33</v>
      </c>
      <c r="N138" s="24">
        <f t="shared" si="8"/>
        <v>7163.33</v>
      </c>
    </row>
    <row r="139" spans="1:14" x14ac:dyDescent="0.25">
      <c r="A139" s="16">
        <v>121</v>
      </c>
      <c r="B139" s="13" t="s">
        <v>128</v>
      </c>
      <c r="C139" s="27" t="s">
        <v>121</v>
      </c>
      <c r="D139" s="16" t="s">
        <v>28</v>
      </c>
      <c r="E139" s="20">
        <v>1</v>
      </c>
      <c r="F139" s="21">
        <v>200</v>
      </c>
      <c r="G139" s="21">
        <v>216</v>
      </c>
      <c r="H139" s="28">
        <v>218</v>
      </c>
      <c r="I139" s="28"/>
      <c r="J139" s="23">
        <f t="shared" si="5"/>
        <v>211.33</v>
      </c>
      <c r="K139" s="24">
        <f t="shared" si="6"/>
        <v>8.055363982396381</v>
      </c>
      <c r="L139" s="24">
        <f t="shared" si="7"/>
        <v>3.8117465491867605E-2</v>
      </c>
      <c r="M139" s="24">
        <f>IF(L139&lt;0.06,J139,IF(L139&gt;0.32,#REF!,MIN(F139:H139)))</f>
        <v>211.33</v>
      </c>
      <c r="N139" s="24">
        <f t="shared" si="8"/>
        <v>211.33</v>
      </c>
    </row>
    <row r="140" spans="1:14" x14ac:dyDescent="0.25">
      <c r="A140" s="16">
        <v>122</v>
      </c>
      <c r="B140" s="13"/>
      <c r="C140" s="27" t="s">
        <v>122</v>
      </c>
      <c r="D140" s="16" t="s">
        <v>28</v>
      </c>
      <c r="E140" s="20">
        <v>1</v>
      </c>
      <c r="F140" s="21">
        <v>1000</v>
      </c>
      <c r="G140" s="21">
        <v>1070</v>
      </c>
      <c r="H140" s="28">
        <v>1070</v>
      </c>
      <c r="I140" s="28"/>
      <c r="J140" s="23">
        <f t="shared" si="5"/>
        <v>1046.67</v>
      </c>
      <c r="K140" s="24">
        <f t="shared" si="6"/>
        <v>32.998316455372212</v>
      </c>
      <c r="L140" s="24">
        <f t="shared" si="7"/>
        <v>3.1526953533943088E-2</v>
      </c>
      <c r="M140" s="24">
        <f>IF(L140&lt;0.06,J140,IF(L140&gt;0.32,#REF!,MIN(F140:H140)))</f>
        <v>1046.67</v>
      </c>
      <c r="N140" s="24">
        <f t="shared" si="8"/>
        <v>1046.67</v>
      </c>
    </row>
    <row r="141" spans="1:14" ht="25.5" x14ac:dyDescent="0.25">
      <c r="A141" s="16">
        <v>123</v>
      </c>
      <c r="B141" s="13"/>
      <c r="C141" s="27" t="s">
        <v>123</v>
      </c>
      <c r="D141" s="16" t="s">
        <v>28</v>
      </c>
      <c r="E141" s="20">
        <v>1</v>
      </c>
      <c r="F141" s="21">
        <v>3550</v>
      </c>
      <c r="G141" s="21">
        <v>3798.5</v>
      </c>
      <c r="H141" s="28">
        <v>3657</v>
      </c>
      <c r="I141" s="28"/>
      <c r="J141" s="23">
        <f t="shared" si="5"/>
        <v>3668.5</v>
      </c>
      <c r="K141" s="24">
        <f t="shared" si="6"/>
        <v>101.7750788094348</v>
      </c>
      <c r="L141" s="24">
        <f t="shared" si="7"/>
        <v>2.7742968191204798E-2</v>
      </c>
      <c r="M141" s="24">
        <f>IF(L141&lt;0.06,J141,IF(L141&gt;0.32,#REF!,MIN(F141:H141)))</f>
        <v>3668.5</v>
      </c>
      <c r="N141" s="24">
        <f t="shared" si="8"/>
        <v>3668.5</v>
      </c>
    </row>
    <row r="142" spans="1:14" ht="25.5" x14ac:dyDescent="0.25">
      <c r="A142" s="16">
        <v>124</v>
      </c>
      <c r="B142" s="13"/>
      <c r="C142" s="27" t="s">
        <v>124</v>
      </c>
      <c r="D142" s="16" t="s">
        <v>28</v>
      </c>
      <c r="E142" s="20">
        <v>1</v>
      </c>
      <c r="F142" s="21">
        <v>3000</v>
      </c>
      <c r="G142" s="21">
        <v>3180</v>
      </c>
      <c r="H142" s="28">
        <v>3120</v>
      </c>
      <c r="I142" s="28"/>
      <c r="J142" s="23">
        <f t="shared" si="5"/>
        <v>3100</v>
      </c>
      <c r="K142" s="24">
        <f t="shared" si="6"/>
        <v>74.833147735478832</v>
      </c>
      <c r="L142" s="24">
        <f t="shared" si="7"/>
        <v>2.4139725075960912E-2</v>
      </c>
      <c r="M142" s="24">
        <f>IF(L142&lt;0.06,J142,IF(L142&gt;0.32,#REF!,MIN(F142:H142)))</f>
        <v>3100</v>
      </c>
      <c r="N142" s="24">
        <f t="shared" si="8"/>
        <v>3100</v>
      </c>
    </row>
    <row r="143" spans="1:14" ht="25.5" x14ac:dyDescent="0.25">
      <c r="A143" s="16">
        <v>125</v>
      </c>
      <c r="B143" s="13"/>
      <c r="C143" s="27" t="s">
        <v>125</v>
      </c>
      <c r="D143" s="16" t="s">
        <v>28</v>
      </c>
      <c r="E143" s="20">
        <v>1</v>
      </c>
      <c r="F143" s="21">
        <v>7000</v>
      </c>
      <c r="G143" s="21">
        <v>7490</v>
      </c>
      <c r="H143" s="28">
        <v>7210</v>
      </c>
      <c r="I143" s="28"/>
      <c r="J143" s="23">
        <f t="shared" si="5"/>
        <v>7233.33</v>
      </c>
      <c r="K143" s="24">
        <f t="shared" si="6"/>
        <v>200.72092289766127</v>
      </c>
      <c r="L143" s="24">
        <f t="shared" si="7"/>
        <v>2.7749449133063372E-2</v>
      </c>
      <c r="M143" s="24">
        <f>IF(L143&lt;0.06,J143,IF(L143&gt;0.32,#REF!,MIN(F143:H143)))</f>
        <v>7233.33</v>
      </c>
      <c r="N143" s="24">
        <f t="shared" si="8"/>
        <v>7233.33</v>
      </c>
    </row>
    <row r="144" spans="1:14" ht="25.5" x14ac:dyDescent="0.25">
      <c r="A144" s="16">
        <v>126</v>
      </c>
      <c r="B144" s="13"/>
      <c r="C144" s="27" t="s">
        <v>126</v>
      </c>
      <c r="D144" s="16" t="s">
        <v>28</v>
      </c>
      <c r="E144" s="20">
        <v>1</v>
      </c>
      <c r="F144" s="21">
        <v>3200</v>
      </c>
      <c r="G144" s="21">
        <v>3488</v>
      </c>
      <c r="H144" s="28">
        <v>3360</v>
      </c>
      <c r="I144" s="28"/>
      <c r="J144" s="23">
        <f t="shared" si="5"/>
        <v>3349.33</v>
      </c>
      <c r="K144" s="24">
        <f t="shared" si="6"/>
        <v>117.81718418333078</v>
      </c>
      <c r="L144" s="24">
        <f t="shared" si="7"/>
        <v>3.517634398023807E-2</v>
      </c>
      <c r="M144" s="24">
        <f>IF(L144&lt;0.06,J144,IF(L144&gt;0.32,#REF!,MIN(F144:H144)))</f>
        <v>3349.33</v>
      </c>
      <c r="N144" s="24">
        <f t="shared" si="8"/>
        <v>3349.33</v>
      </c>
    </row>
    <row r="145" spans="1:14" x14ac:dyDescent="0.25">
      <c r="A145" s="16">
        <v>127</v>
      </c>
      <c r="B145" s="13"/>
      <c r="C145" s="27" t="s">
        <v>127</v>
      </c>
      <c r="D145" s="16" t="s">
        <v>28</v>
      </c>
      <c r="E145" s="20">
        <v>1</v>
      </c>
      <c r="F145" s="21">
        <v>7000</v>
      </c>
      <c r="G145" s="21">
        <v>7560</v>
      </c>
      <c r="H145" s="28">
        <v>7420</v>
      </c>
      <c r="I145" s="28"/>
      <c r="J145" s="23">
        <f t="shared" si="5"/>
        <v>7326.67</v>
      </c>
      <c r="K145" s="24">
        <f t="shared" si="6"/>
        <v>237.9542439676633</v>
      </c>
      <c r="L145" s="24">
        <f t="shared" si="7"/>
        <v>3.2477816520692662E-2</v>
      </c>
      <c r="M145" s="24">
        <f>IF(L145&lt;0.06,J145,IF(L145&gt;0.32,#REF!,MIN(F145:H145)))</f>
        <v>7326.67</v>
      </c>
      <c r="N145" s="24">
        <f t="shared" si="8"/>
        <v>7326.67</v>
      </c>
    </row>
    <row r="146" spans="1:14" x14ac:dyDescent="0.25">
      <c r="A146" s="16">
        <v>128</v>
      </c>
      <c r="B146" s="13" t="s">
        <v>129</v>
      </c>
      <c r="C146" s="27" t="s">
        <v>121</v>
      </c>
      <c r="D146" s="16" t="s">
        <v>28</v>
      </c>
      <c r="E146" s="20">
        <v>1</v>
      </c>
      <c r="F146" s="21">
        <v>200</v>
      </c>
      <c r="G146" s="21">
        <v>210</v>
      </c>
      <c r="H146" s="28">
        <v>210</v>
      </c>
      <c r="I146" s="28"/>
      <c r="J146" s="23">
        <f t="shared" si="5"/>
        <v>206.67</v>
      </c>
      <c r="K146" s="24">
        <f t="shared" si="6"/>
        <v>4.7140452079103161</v>
      </c>
      <c r="L146" s="24">
        <f t="shared" si="7"/>
        <v>2.2809528271690697E-2</v>
      </c>
      <c r="M146" s="24">
        <f>IF(L146&lt;0.06,J146,IF(L146&gt;0.32,#REF!,MIN(F146:H146)))</f>
        <v>206.67</v>
      </c>
      <c r="N146" s="24">
        <f t="shared" si="8"/>
        <v>206.67</v>
      </c>
    </row>
    <row r="147" spans="1:14" x14ac:dyDescent="0.25">
      <c r="A147" s="16">
        <v>129</v>
      </c>
      <c r="B147" s="13"/>
      <c r="C147" s="27" t="s">
        <v>122</v>
      </c>
      <c r="D147" s="16" t="s">
        <v>28</v>
      </c>
      <c r="E147" s="20">
        <v>1</v>
      </c>
      <c r="F147" s="21">
        <v>1000</v>
      </c>
      <c r="G147" s="21">
        <v>1070</v>
      </c>
      <c r="H147" s="28">
        <v>1090</v>
      </c>
      <c r="I147" s="28"/>
      <c r="J147" s="23">
        <f t="shared" si="5"/>
        <v>1053.33</v>
      </c>
      <c r="K147" s="24">
        <f t="shared" si="6"/>
        <v>38.586123009300749</v>
      </c>
      <c r="L147" s="24">
        <f t="shared" si="7"/>
        <v>3.6632511187662697E-2</v>
      </c>
      <c r="M147" s="24">
        <f>IF(L147&lt;0.06,J147,IF(L147&gt;0.32,#REF!,MIN(F147:H147)))</f>
        <v>1053.33</v>
      </c>
      <c r="N147" s="24">
        <f t="shared" si="8"/>
        <v>1053.33</v>
      </c>
    </row>
    <row r="148" spans="1:14" ht="25.5" x14ac:dyDescent="0.25">
      <c r="A148" s="16">
        <v>130</v>
      </c>
      <c r="B148" s="13"/>
      <c r="C148" s="27" t="s">
        <v>123</v>
      </c>
      <c r="D148" s="16" t="s">
        <v>28</v>
      </c>
      <c r="E148" s="20">
        <v>1</v>
      </c>
      <c r="F148" s="21">
        <v>3550</v>
      </c>
      <c r="G148" s="21">
        <v>3834</v>
      </c>
      <c r="H148" s="28">
        <v>3692</v>
      </c>
      <c r="I148" s="28"/>
      <c r="J148" s="23">
        <f t="shared" si="5"/>
        <v>3692</v>
      </c>
      <c r="K148" s="24">
        <f t="shared" si="6"/>
        <v>115.9425144917371</v>
      </c>
      <c r="L148" s="24">
        <f t="shared" si="7"/>
        <v>3.1403714651066388E-2</v>
      </c>
      <c r="M148" s="24">
        <f>IF(L148&lt;0.06,J148,IF(L148&gt;0.32,#REF!,MIN(F148:H148)))</f>
        <v>3692</v>
      </c>
      <c r="N148" s="24">
        <f t="shared" si="8"/>
        <v>3692</v>
      </c>
    </row>
    <row r="149" spans="1:14" ht="25.5" x14ac:dyDescent="0.25">
      <c r="A149" s="16">
        <v>131</v>
      </c>
      <c r="B149" s="13"/>
      <c r="C149" s="27" t="s">
        <v>124</v>
      </c>
      <c r="D149" s="16" t="s">
        <v>28</v>
      </c>
      <c r="E149" s="20">
        <v>1</v>
      </c>
      <c r="F149" s="21">
        <v>3000</v>
      </c>
      <c r="G149" s="21">
        <v>3180</v>
      </c>
      <c r="H149" s="28">
        <v>3030</v>
      </c>
      <c r="I149" s="28"/>
      <c r="J149" s="23">
        <f t="shared" ref="J149:J212" si="9">IFERROR(ROUND(AVERAGEIF(F149:H149,"&gt;0"),2),"")</f>
        <v>3070</v>
      </c>
      <c r="K149" s="24">
        <f t="shared" ref="K149:K212" si="10">IFERROR(_xlfn.STDEV.P($F149:$H149),"")</f>
        <v>78.740078740118108</v>
      </c>
      <c r="L149" s="24">
        <f t="shared" ref="L149:L212" si="11">IFERROR(K149/J149,"")</f>
        <v>2.5648234117302316E-2</v>
      </c>
      <c r="M149" s="24">
        <f>IF(L149&lt;0.06,J149,IF(L149&gt;0.32,#REF!,MIN(F149:H149)))</f>
        <v>3070</v>
      </c>
      <c r="N149" s="24">
        <f t="shared" ref="N149:N212" si="12">IFERROR(M149*E149,"")</f>
        <v>3070</v>
      </c>
    </row>
    <row r="150" spans="1:14" ht="25.5" x14ac:dyDescent="0.25">
      <c r="A150" s="16">
        <v>132</v>
      </c>
      <c r="B150" s="13"/>
      <c r="C150" s="27" t="s">
        <v>125</v>
      </c>
      <c r="D150" s="16" t="s">
        <v>28</v>
      </c>
      <c r="E150" s="20">
        <v>1</v>
      </c>
      <c r="F150" s="21">
        <v>7000</v>
      </c>
      <c r="G150" s="21">
        <v>7280</v>
      </c>
      <c r="H150" s="28">
        <v>7630</v>
      </c>
      <c r="I150" s="28"/>
      <c r="J150" s="23">
        <f t="shared" si="9"/>
        <v>7303.33</v>
      </c>
      <c r="K150" s="24">
        <f t="shared" si="10"/>
        <v>257.72509040103608</v>
      </c>
      <c r="L150" s="24">
        <f t="shared" si="11"/>
        <v>3.5288709451857726E-2</v>
      </c>
      <c r="M150" s="24">
        <f>IF(L150&lt;0.06,J150,IF(L150&gt;0.32,#REF!,MIN(F150:H150)))</f>
        <v>7303.33</v>
      </c>
      <c r="N150" s="24">
        <f t="shared" si="12"/>
        <v>7303.33</v>
      </c>
    </row>
    <row r="151" spans="1:14" ht="25.5" x14ac:dyDescent="0.25">
      <c r="A151" s="16">
        <v>133</v>
      </c>
      <c r="B151" s="13"/>
      <c r="C151" s="27" t="s">
        <v>126</v>
      </c>
      <c r="D151" s="16" t="s">
        <v>28</v>
      </c>
      <c r="E151" s="20">
        <v>1</v>
      </c>
      <c r="F151" s="21">
        <v>3200</v>
      </c>
      <c r="G151" s="21">
        <v>3264</v>
      </c>
      <c r="H151" s="28">
        <v>3456</v>
      </c>
      <c r="I151" s="28"/>
      <c r="J151" s="23">
        <f t="shared" si="9"/>
        <v>3306.67</v>
      </c>
      <c r="K151" s="24">
        <f t="shared" si="10"/>
        <v>108.77908295664608</v>
      </c>
      <c r="L151" s="24">
        <f t="shared" si="11"/>
        <v>3.2896866925531149E-2</v>
      </c>
      <c r="M151" s="24">
        <f>IF(L151&lt;0.06,J151,IF(L151&gt;0.32,#REF!,MIN(F151:H151)))</f>
        <v>3306.67</v>
      </c>
      <c r="N151" s="24">
        <f t="shared" si="12"/>
        <v>3306.67</v>
      </c>
    </row>
    <row r="152" spans="1:14" x14ac:dyDescent="0.25">
      <c r="A152" s="16">
        <v>134</v>
      </c>
      <c r="B152" s="13"/>
      <c r="C152" s="27" t="s">
        <v>127</v>
      </c>
      <c r="D152" s="16" t="s">
        <v>28</v>
      </c>
      <c r="E152" s="20">
        <v>1</v>
      </c>
      <c r="F152" s="21">
        <v>7000</v>
      </c>
      <c r="G152" s="21">
        <v>7140</v>
      </c>
      <c r="H152" s="28">
        <v>7560</v>
      </c>
      <c r="I152" s="28"/>
      <c r="J152" s="23">
        <f t="shared" si="9"/>
        <v>7233.33</v>
      </c>
      <c r="K152" s="24">
        <f t="shared" si="10"/>
        <v>237.9542439676633</v>
      </c>
      <c r="L152" s="24">
        <f t="shared" si="11"/>
        <v>3.2896915247564162E-2</v>
      </c>
      <c r="M152" s="24">
        <f>IF(L152&lt;0.06,J152,IF(L152&gt;0.32,#REF!,MIN(F152:H152)))</f>
        <v>7233.33</v>
      </c>
      <c r="N152" s="24">
        <f t="shared" si="12"/>
        <v>7233.33</v>
      </c>
    </row>
    <row r="153" spans="1:14" x14ac:dyDescent="0.25">
      <c r="A153" s="16">
        <v>135</v>
      </c>
      <c r="B153" s="13" t="s">
        <v>130</v>
      </c>
      <c r="C153" s="27" t="s">
        <v>121</v>
      </c>
      <c r="D153" s="16" t="s">
        <v>28</v>
      </c>
      <c r="E153" s="20">
        <v>1</v>
      </c>
      <c r="F153" s="21">
        <v>200</v>
      </c>
      <c r="G153" s="21">
        <v>204</v>
      </c>
      <c r="H153" s="28">
        <v>202</v>
      </c>
      <c r="I153" s="28"/>
      <c r="J153" s="23">
        <f t="shared" si="9"/>
        <v>202</v>
      </c>
      <c r="K153" s="24">
        <f t="shared" si="10"/>
        <v>1.6329931618554521</v>
      </c>
      <c r="L153" s="24">
        <f t="shared" si="11"/>
        <v>8.0841245636408526E-3</v>
      </c>
      <c r="M153" s="24">
        <f>IF(L153&lt;0.06,J153,IF(L153&gt;0.32,#REF!,MIN(F153:H153)))</f>
        <v>202</v>
      </c>
      <c r="N153" s="24">
        <f t="shared" si="12"/>
        <v>202</v>
      </c>
    </row>
    <row r="154" spans="1:14" x14ac:dyDescent="0.25">
      <c r="A154" s="16">
        <v>136</v>
      </c>
      <c r="B154" s="13"/>
      <c r="C154" s="27" t="s">
        <v>122</v>
      </c>
      <c r="D154" s="16" t="s">
        <v>28</v>
      </c>
      <c r="E154" s="20">
        <v>1</v>
      </c>
      <c r="F154" s="21">
        <v>1000</v>
      </c>
      <c r="G154" s="21">
        <v>1070</v>
      </c>
      <c r="H154" s="28">
        <v>1080</v>
      </c>
      <c r="I154" s="28"/>
      <c r="J154" s="23">
        <f t="shared" si="9"/>
        <v>1050</v>
      </c>
      <c r="K154" s="24">
        <f t="shared" si="10"/>
        <v>35.590260840104371</v>
      </c>
      <c r="L154" s="24">
        <f t="shared" si="11"/>
        <v>3.3895486514385113E-2</v>
      </c>
      <c r="M154" s="24">
        <f>IF(L154&lt;0.06,J154,IF(L154&gt;0.32,#REF!,MIN(F154:H154)))</f>
        <v>1050</v>
      </c>
      <c r="N154" s="24">
        <f t="shared" si="12"/>
        <v>1050</v>
      </c>
    </row>
    <row r="155" spans="1:14" ht="25.5" x14ac:dyDescent="0.25">
      <c r="A155" s="16">
        <v>137</v>
      </c>
      <c r="B155" s="13"/>
      <c r="C155" s="27" t="s">
        <v>123</v>
      </c>
      <c r="D155" s="16" t="s">
        <v>28</v>
      </c>
      <c r="E155" s="20">
        <v>1</v>
      </c>
      <c r="F155" s="21">
        <v>4500</v>
      </c>
      <c r="G155" s="21">
        <v>4545</v>
      </c>
      <c r="H155" s="28">
        <v>4725</v>
      </c>
      <c r="I155" s="28"/>
      <c r="J155" s="23">
        <f t="shared" si="9"/>
        <v>4590</v>
      </c>
      <c r="K155" s="24">
        <f t="shared" si="10"/>
        <v>97.211110476117909</v>
      </c>
      <c r="L155" s="24">
        <f t="shared" si="11"/>
        <v>2.1178891171267519E-2</v>
      </c>
      <c r="M155" s="24">
        <f>IF(L155&lt;0.06,J155,IF(L155&gt;0.32,#REF!,MIN(F155:H155)))</f>
        <v>4590</v>
      </c>
      <c r="N155" s="24">
        <f t="shared" si="12"/>
        <v>4590</v>
      </c>
    </row>
    <row r="156" spans="1:14" ht="25.5" x14ac:dyDescent="0.25">
      <c r="A156" s="16">
        <v>138</v>
      </c>
      <c r="B156" s="13"/>
      <c r="C156" s="27" t="s">
        <v>124</v>
      </c>
      <c r="D156" s="16" t="s">
        <v>28</v>
      </c>
      <c r="E156" s="20">
        <v>1</v>
      </c>
      <c r="F156" s="21">
        <v>3000</v>
      </c>
      <c r="G156" s="21">
        <v>3150</v>
      </c>
      <c r="H156" s="28">
        <v>3060</v>
      </c>
      <c r="I156" s="28"/>
      <c r="J156" s="23">
        <f t="shared" si="9"/>
        <v>3070</v>
      </c>
      <c r="K156" s="24">
        <f t="shared" si="10"/>
        <v>61.644140029689765</v>
      </c>
      <c r="L156" s="24">
        <f t="shared" si="11"/>
        <v>2.0079524439638362E-2</v>
      </c>
      <c r="M156" s="24">
        <f>IF(L156&lt;0.06,J156,IF(L156&gt;0.32,#REF!,MIN(F156:H156)))</f>
        <v>3070</v>
      </c>
      <c r="N156" s="24">
        <f t="shared" si="12"/>
        <v>3070</v>
      </c>
    </row>
    <row r="157" spans="1:14" ht="25.5" x14ac:dyDescent="0.25">
      <c r="A157" s="16">
        <v>139</v>
      </c>
      <c r="B157" s="13"/>
      <c r="C157" s="27" t="s">
        <v>125</v>
      </c>
      <c r="D157" s="16" t="s">
        <v>28</v>
      </c>
      <c r="E157" s="20">
        <v>1</v>
      </c>
      <c r="F157" s="21">
        <v>7000</v>
      </c>
      <c r="G157" s="21">
        <v>7070</v>
      </c>
      <c r="H157" s="28">
        <v>7490</v>
      </c>
      <c r="I157" s="28"/>
      <c r="J157" s="23">
        <f t="shared" si="9"/>
        <v>7186.67</v>
      </c>
      <c r="K157" s="24">
        <f t="shared" si="10"/>
        <v>216.3844315615664</v>
      </c>
      <c r="L157" s="24">
        <f t="shared" si="11"/>
        <v>3.0109136994124732E-2</v>
      </c>
      <c r="M157" s="24">
        <f>IF(L157&lt;0.06,J157,IF(L157&gt;0.32,#REF!,MIN(F157:H157)))</f>
        <v>7186.67</v>
      </c>
      <c r="N157" s="24">
        <f t="shared" si="12"/>
        <v>7186.67</v>
      </c>
    </row>
    <row r="158" spans="1:14" ht="25.5" x14ac:dyDescent="0.25">
      <c r="A158" s="16">
        <v>140</v>
      </c>
      <c r="B158" s="13"/>
      <c r="C158" s="27" t="s">
        <v>126</v>
      </c>
      <c r="D158" s="16" t="s">
        <v>28</v>
      </c>
      <c r="E158" s="20">
        <v>1</v>
      </c>
      <c r="F158" s="21">
        <v>3550</v>
      </c>
      <c r="G158" s="21">
        <v>3869.5</v>
      </c>
      <c r="H158" s="28">
        <v>3763</v>
      </c>
      <c r="I158" s="28"/>
      <c r="J158" s="23">
        <f t="shared" si="9"/>
        <v>3727.5</v>
      </c>
      <c r="K158" s="24">
        <f t="shared" si="10"/>
        <v>132.82883723047493</v>
      </c>
      <c r="L158" s="24">
        <f t="shared" si="11"/>
        <v>3.5634832254989923E-2</v>
      </c>
      <c r="M158" s="24">
        <f>IF(L158&lt;0.06,J158,IF(L158&gt;0.32,#REF!,MIN(F158:H158)))</f>
        <v>3727.5</v>
      </c>
      <c r="N158" s="24">
        <f t="shared" si="12"/>
        <v>3727.5</v>
      </c>
    </row>
    <row r="159" spans="1:14" x14ac:dyDescent="0.25">
      <c r="A159" s="16">
        <v>141</v>
      </c>
      <c r="B159" s="13"/>
      <c r="C159" s="27" t="s">
        <v>127</v>
      </c>
      <c r="D159" s="16" t="s">
        <v>28</v>
      </c>
      <c r="E159" s="20">
        <v>1</v>
      </c>
      <c r="F159" s="21">
        <v>8000</v>
      </c>
      <c r="G159" s="21">
        <v>8720</v>
      </c>
      <c r="H159" s="28">
        <v>8720</v>
      </c>
      <c r="I159" s="28"/>
      <c r="J159" s="23">
        <f t="shared" si="9"/>
        <v>8480</v>
      </c>
      <c r="K159" s="24">
        <f t="shared" si="10"/>
        <v>339.41125496954282</v>
      </c>
      <c r="L159" s="24">
        <f t="shared" si="11"/>
        <v>4.0024912142634768E-2</v>
      </c>
      <c r="M159" s="24">
        <f>IF(L159&lt;0.06,J159,IF(L159&gt;0.32,#REF!,MIN(F159:H159)))</f>
        <v>8480</v>
      </c>
      <c r="N159" s="24">
        <f t="shared" si="12"/>
        <v>8480</v>
      </c>
    </row>
    <row r="160" spans="1:14" x14ac:dyDescent="0.25">
      <c r="A160" s="16">
        <v>142</v>
      </c>
      <c r="B160" s="13" t="s">
        <v>131</v>
      </c>
      <c r="C160" s="27" t="s">
        <v>121</v>
      </c>
      <c r="D160" s="16" t="s">
        <v>28</v>
      </c>
      <c r="E160" s="20">
        <v>1</v>
      </c>
      <c r="F160" s="21">
        <v>200</v>
      </c>
      <c r="G160" s="21">
        <v>220</v>
      </c>
      <c r="H160" s="28">
        <v>210</v>
      </c>
      <c r="I160" s="28"/>
      <c r="J160" s="23">
        <f t="shared" si="9"/>
        <v>210</v>
      </c>
      <c r="K160" s="24">
        <f t="shared" si="10"/>
        <v>8.1649658092772608</v>
      </c>
      <c r="L160" s="24">
        <f t="shared" si="11"/>
        <v>3.8880789567986955E-2</v>
      </c>
      <c r="M160" s="24">
        <f>IF(L160&lt;0.06,J160,IF(L160&gt;0.32,#REF!,MIN(F160:H160)))</f>
        <v>210</v>
      </c>
      <c r="N160" s="24">
        <f t="shared" si="12"/>
        <v>210</v>
      </c>
    </row>
    <row r="161" spans="1:14" x14ac:dyDescent="0.25">
      <c r="A161" s="16">
        <v>143</v>
      </c>
      <c r="B161" s="13"/>
      <c r="C161" s="27" t="s">
        <v>122</v>
      </c>
      <c r="D161" s="16" t="s">
        <v>28</v>
      </c>
      <c r="E161" s="20">
        <v>1</v>
      </c>
      <c r="F161" s="21">
        <v>1000</v>
      </c>
      <c r="G161" s="21">
        <v>1060</v>
      </c>
      <c r="H161" s="28">
        <v>1070</v>
      </c>
      <c r="I161" s="28"/>
      <c r="J161" s="23">
        <f t="shared" si="9"/>
        <v>1043.33</v>
      </c>
      <c r="K161" s="24">
        <f t="shared" si="10"/>
        <v>30.912061651652348</v>
      </c>
      <c r="L161" s="24">
        <f t="shared" si="11"/>
        <v>2.9628268766020673E-2</v>
      </c>
      <c r="M161" s="24">
        <f>IF(L161&lt;0.06,J161,IF(L161&gt;0.32,#REF!,MIN(F161:H161)))</f>
        <v>1043.33</v>
      </c>
      <c r="N161" s="24">
        <f t="shared" si="12"/>
        <v>1043.33</v>
      </c>
    </row>
    <row r="162" spans="1:14" ht="25.5" x14ac:dyDescent="0.25">
      <c r="A162" s="16">
        <v>144</v>
      </c>
      <c r="B162" s="13"/>
      <c r="C162" s="27" t="s">
        <v>123</v>
      </c>
      <c r="D162" s="16" t="s">
        <v>28</v>
      </c>
      <c r="E162" s="20">
        <v>1</v>
      </c>
      <c r="F162" s="21">
        <v>3550</v>
      </c>
      <c r="G162" s="21">
        <v>3692</v>
      </c>
      <c r="H162" s="28">
        <v>3941</v>
      </c>
      <c r="I162" s="28"/>
      <c r="J162" s="23">
        <f t="shared" si="9"/>
        <v>3727.67</v>
      </c>
      <c r="K162" s="24">
        <f t="shared" si="10"/>
        <v>161.6051429324643</v>
      </c>
      <c r="L162" s="24">
        <f t="shared" si="11"/>
        <v>4.3352856592043902E-2</v>
      </c>
      <c r="M162" s="24">
        <f>IF(L162&lt;0.06,J162,IF(L162&gt;0.32,#REF!,MIN(F162:H162)))</f>
        <v>3727.67</v>
      </c>
      <c r="N162" s="24">
        <f t="shared" si="12"/>
        <v>3727.67</v>
      </c>
    </row>
    <row r="163" spans="1:14" ht="25.5" x14ac:dyDescent="0.25">
      <c r="A163" s="16">
        <v>145</v>
      </c>
      <c r="B163" s="13"/>
      <c r="C163" s="27" t="s">
        <v>124</v>
      </c>
      <c r="D163" s="16" t="s">
        <v>28</v>
      </c>
      <c r="E163" s="20">
        <v>1</v>
      </c>
      <c r="F163" s="21">
        <v>3000</v>
      </c>
      <c r="G163" s="21">
        <v>3270</v>
      </c>
      <c r="H163" s="28">
        <v>3300</v>
      </c>
      <c r="I163" s="28"/>
      <c r="J163" s="23">
        <f t="shared" si="9"/>
        <v>3190</v>
      </c>
      <c r="K163" s="24">
        <f t="shared" si="10"/>
        <v>134.90737563232042</v>
      </c>
      <c r="L163" s="24">
        <f t="shared" si="11"/>
        <v>4.2290713364363769E-2</v>
      </c>
      <c r="M163" s="24">
        <f>IF(L163&lt;0.06,J163,IF(L163&gt;0.32,#REF!,MIN(F163:H163)))</f>
        <v>3190</v>
      </c>
      <c r="N163" s="24">
        <f t="shared" si="12"/>
        <v>3190</v>
      </c>
    </row>
    <row r="164" spans="1:14" ht="25.5" x14ac:dyDescent="0.25">
      <c r="A164" s="16">
        <v>146</v>
      </c>
      <c r="B164" s="13"/>
      <c r="C164" s="27" t="s">
        <v>125</v>
      </c>
      <c r="D164" s="16" t="s">
        <v>28</v>
      </c>
      <c r="E164" s="20">
        <v>1</v>
      </c>
      <c r="F164" s="21">
        <v>7000</v>
      </c>
      <c r="G164" s="21">
        <v>7070</v>
      </c>
      <c r="H164" s="28">
        <v>7210</v>
      </c>
      <c r="I164" s="28"/>
      <c r="J164" s="23">
        <f t="shared" si="9"/>
        <v>7093.33</v>
      </c>
      <c r="K164" s="24">
        <f t="shared" si="10"/>
        <v>87.305339024725299</v>
      </c>
      <c r="L164" s="24">
        <f t="shared" si="11"/>
        <v>1.2308089293001355E-2</v>
      </c>
      <c r="M164" s="24">
        <f>IF(L164&lt;0.06,J164,IF(L164&gt;0.32,#REF!,MIN(F164:H164)))</f>
        <v>7093.33</v>
      </c>
      <c r="N164" s="24">
        <f t="shared" si="12"/>
        <v>7093.33</v>
      </c>
    </row>
    <row r="165" spans="1:14" ht="25.5" x14ac:dyDescent="0.25">
      <c r="A165" s="16">
        <v>147</v>
      </c>
      <c r="B165" s="13"/>
      <c r="C165" s="27" t="s">
        <v>126</v>
      </c>
      <c r="D165" s="16" t="s">
        <v>28</v>
      </c>
      <c r="E165" s="20">
        <v>1</v>
      </c>
      <c r="F165" s="21">
        <v>3200</v>
      </c>
      <c r="G165" s="21">
        <v>3296</v>
      </c>
      <c r="H165" s="28">
        <v>3392</v>
      </c>
      <c r="I165" s="28"/>
      <c r="J165" s="23">
        <f t="shared" si="9"/>
        <v>3296</v>
      </c>
      <c r="K165" s="24">
        <f t="shared" si="10"/>
        <v>78.383671769061692</v>
      </c>
      <c r="L165" s="24">
        <f t="shared" si="11"/>
        <v>2.3781453813428912E-2</v>
      </c>
      <c r="M165" s="24">
        <f>IF(L165&lt;0.06,J165,IF(L165&gt;0.32,#REF!,MIN(F165:H165)))</f>
        <v>3296</v>
      </c>
      <c r="N165" s="24">
        <f t="shared" si="12"/>
        <v>3296</v>
      </c>
    </row>
    <row r="166" spans="1:14" x14ac:dyDescent="0.25">
      <c r="A166" s="16">
        <v>148</v>
      </c>
      <c r="B166" s="13"/>
      <c r="C166" s="27" t="s">
        <v>127</v>
      </c>
      <c r="D166" s="16" t="s">
        <v>28</v>
      </c>
      <c r="E166" s="20">
        <v>1</v>
      </c>
      <c r="F166" s="21">
        <v>7000</v>
      </c>
      <c r="G166" s="21">
        <v>7070</v>
      </c>
      <c r="H166" s="28">
        <v>7700</v>
      </c>
      <c r="I166" s="28"/>
      <c r="J166" s="23">
        <f t="shared" si="9"/>
        <v>7256.67</v>
      </c>
      <c r="K166" s="24">
        <f t="shared" si="10"/>
        <v>314.78387647541427</v>
      </c>
      <c r="L166" s="24">
        <f t="shared" si="11"/>
        <v>4.3378557447894733E-2</v>
      </c>
      <c r="M166" s="24">
        <f>IF(L166&lt;0.06,J166,IF(L166&gt;0.32,#REF!,MIN(F166:H166)))</f>
        <v>7256.67</v>
      </c>
      <c r="N166" s="24">
        <f t="shared" si="12"/>
        <v>7256.67</v>
      </c>
    </row>
    <row r="167" spans="1:14" x14ac:dyDescent="0.25">
      <c r="A167" s="16">
        <v>149</v>
      </c>
      <c r="B167" s="13" t="s">
        <v>132</v>
      </c>
      <c r="C167" s="27" t="s">
        <v>121</v>
      </c>
      <c r="D167" s="16" t="s">
        <v>28</v>
      </c>
      <c r="E167" s="20">
        <v>1</v>
      </c>
      <c r="F167" s="21">
        <v>200</v>
      </c>
      <c r="G167" s="21">
        <v>214</v>
      </c>
      <c r="H167" s="28">
        <v>216</v>
      </c>
      <c r="I167" s="28"/>
      <c r="J167" s="23">
        <f t="shared" si="9"/>
        <v>210</v>
      </c>
      <c r="K167" s="24">
        <f t="shared" si="10"/>
        <v>7.1180521680208741</v>
      </c>
      <c r="L167" s="24">
        <f t="shared" si="11"/>
        <v>3.3895486514385113E-2</v>
      </c>
      <c r="M167" s="24">
        <f>IF(L167&lt;0.06,J167,IF(L167&gt;0.32,#REF!,MIN(F167:H167)))</f>
        <v>210</v>
      </c>
      <c r="N167" s="24">
        <f t="shared" si="12"/>
        <v>210</v>
      </c>
    </row>
    <row r="168" spans="1:14" x14ac:dyDescent="0.25">
      <c r="A168" s="16">
        <v>150</v>
      </c>
      <c r="B168" s="13"/>
      <c r="C168" s="27" t="s">
        <v>122</v>
      </c>
      <c r="D168" s="16" t="s">
        <v>28</v>
      </c>
      <c r="E168" s="20">
        <v>1</v>
      </c>
      <c r="F168" s="21">
        <v>1000</v>
      </c>
      <c r="G168" s="21">
        <v>1070</v>
      </c>
      <c r="H168" s="28">
        <v>1090</v>
      </c>
      <c r="I168" s="28"/>
      <c r="J168" s="23">
        <f t="shared" si="9"/>
        <v>1053.33</v>
      </c>
      <c r="K168" s="24">
        <f t="shared" si="10"/>
        <v>38.586123009300749</v>
      </c>
      <c r="L168" s="24">
        <f t="shared" si="11"/>
        <v>3.6632511187662697E-2</v>
      </c>
      <c r="M168" s="24">
        <f>IF(L168&lt;0.06,J168,IF(L168&gt;0.32,#REF!,MIN(F168:H168)))</f>
        <v>1053.33</v>
      </c>
      <c r="N168" s="24">
        <f t="shared" si="12"/>
        <v>1053.33</v>
      </c>
    </row>
    <row r="169" spans="1:14" ht="25.5" x14ac:dyDescent="0.25">
      <c r="A169" s="16">
        <v>151</v>
      </c>
      <c r="B169" s="13"/>
      <c r="C169" s="27" t="s">
        <v>123</v>
      </c>
      <c r="D169" s="16" t="s">
        <v>28</v>
      </c>
      <c r="E169" s="20">
        <v>1</v>
      </c>
      <c r="F169" s="21">
        <v>4600</v>
      </c>
      <c r="G169" s="21">
        <v>4968</v>
      </c>
      <c r="H169" s="28">
        <v>4646</v>
      </c>
      <c r="I169" s="28"/>
      <c r="J169" s="23">
        <f t="shared" si="9"/>
        <v>4738</v>
      </c>
      <c r="K169" s="24">
        <f t="shared" si="10"/>
        <v>163.7151998644801</v>
      </c>
      <c r="L169" s="24">
        <f t="shared" si="11"/>
        <v>3.4553651301072207E-2</v>
      </c>
      <c r="M169" s="24">
        <f>IF(L169&lt;0.06,J169,IF(L169&gt;0.32,#REF!,MIN(F169:H169)))</f>
        <v>4738</v>
      </c>
      <c r="N169" s="24">
        <f t="shared" si="12"/>
        <v>4738</v>
      </c>
    </row>
    <row r="170" spans="1:14" ht="25.5" x14ac:dyDescent="0.25">
      <c r="A170" s="16">
        <v>152</v>
      </c>
      <c r="B170" s="13"/>
      <c r="C170" s="27" t="s">
        <v>124</v>
      </c>
      <c r="D170" s="16" t="s">
        <v>28</v>
      </c>
      <c r="E170" s="20">
        <v>1</v>
      </c>
      <c r="F170" s="21">
        <v>3000</v>
      </c>
      <c r="G170" s="21">
        <v>3300</v>
      </c>
      <c r="H170" s="28">
        <v>3090</v>
      </c>
      <c r="I170" s="28"/>
      <c r="J170" s="23">
        <f t="shared" si="9"/>
        <v>3130</v>
      </c>
      <c r="K170" s="24">
        <f t="shared" si="10"/>
        <v>125.69805089976535</v>
      </c>
      <c r="L170" s="24">
        <f t="shared" si="11"/>
        <v>4.0159121693215769E-2</v>
      </c>
      <c r="M170" s="24">
        <f>IF(L170&lt;0.06,J170,IF(L170&gt;0.32,#REF!,MIN(F170:H170)))</f>
        <v>3130</v>
      </c>
      <c r="N170" s="24">
        <f t="shared" si="12"/>
        <v>3130</v>
      </c>
    </row>
    <row r="171" spans="1:14" ht="25.5" x14ac:dyDescent="0.25">
      <c r="A171" s="16">
        <v>153</v>
      </c>
      <c r="B171" s="13"/>
      <c r="C171" s="27" t="s">
        <v>125</v>
      </c>
      <c r="D171" s="16" t="s">
        <v>28</v>
      </c>
      <c r="E171" s="20">
        <v>1</v>
      </c>
      <c r="F171" s="21">
        <v>7000</v>
      </c>
      <c r="G171" s="21">
        <v>7630</v>
      </c>
      <c r="H171" s="28">
        <v>7140</v>
      </c>
      <c r="I171" s="28"/>
      <c r="J171" s="23">
        <f t="shared" si="9"/>
        <v>7256.67</v>
      </c>
      <c r="K171" s="24">
        <f t="shared" si="10"/>
        <v>270.10286106510523</v>
      </c>
      <c r="L171" s="24">
        <f t="shared" si="11"/>
        <v>3.7221323425910953E-2</v>
      </c>
      <c r="M171" s="24">
        <f>IF(L171&lt;0.06,J171,IF(L171&gt;0.32,#REF!,MIN(F171:H171)))</f>
        <v>7256.67</v>
      </c>
      <c r="N171" s="24">
        <f t="shared" si="12"/>
        <v>7256.67</v>
      </c>
    </row>
    <row r="172" spans="1:14" ht="25.5" x14ac:dyDescent="0.25">
      <c r="A172" s="16">
        <v>154</v>
      </c>
      <c r="B172" s="13"/>
      <c r="C172" s="27" t="s">
        <v>126</v>
      </c>
      <c r="D172" s="16" t="s">
        <v>28</v>
      </c>
      <c r="E172" s="20">
        <v>1</v>
      </c>
      <c r="F172" s="21">
        <v>3200</v>
      </c>
      <c r="G172" s="21">
        <v>3296</v>
      </c>
      <c r="H172" s="28">
        <v>3328</v>
      </c>
      <c r="I172" s="28"/>
      <c r="J172" s="23">
        <f t="shared" si="9"/>
        <v>3274.67</v>
      </c>
      <c r="K172" s="24">
        <f t="shared" si="10"/>
        <v>54.389541478323039</v>
      </c>
      <c r="L172" s="24">
        <f t="shared" si="11"/>
        <v>1.6609167176638573E-2</v>
      </c>
      <c r="M172" s="24">
        <f>IF(L172&lt;0.06,J172,IF(L172&gt;0.32,#REF!,MIN(F172:H172)))</f>
        <v>3274.67</v>
      </c>
      <c r="N172" s="24">
        <f t="shared" si="12"/>
        <v>3274.67</v>
      </c>
    </row>
    <row r="173" spans="1:14" x14ac:dyDescent="0.25">
      <c r="A173" s="16">
        <v>155</v>
      </c>
      <c r="B173" s="13"/>
      <c r="C173" s="27" t="s">
        <v>127</v>
      </c>
      <c r="D173" s="16" t="s">
        <v>28</v>
      </c>
      <c r="E173" s="20">
        <v>1</v>
      </c>
      <c r="F173" s="21">
        <v>7000</v>
      </c>
      <c r="G173" s="21">
        <v>7560</v>
      </c>
      <c r="H173" s="28">
        <v>7280</v>
      </c>
      <c r="I173" s="28"/>
      <c r="J173" s="23">
        <f t="shared" si="9"/>
        <v>7280</v>
      </c>
      <c r="K173" s="24">
        <f t="shared" si="10"/>
        <v>228.61904265976329</v>
      </c>
      <c r="L173" s="24">
        <f t="shared" si="11"/>
        <v>3.1403714651066388E-2</v>
      </c>
      <c r="M173" s="24">
        <f>IF(L173&lt;0.06,J173,IF(L173&gt;0.32,#REF!,MIN(F173:H173)))</f>
        <v>7280</v>
      </c>
      <c r="N173" s="24">
        <f t="shared" si="12"/>
        <v>7280</v>
      </c>
    </row>
    <row r="174" spans="1:14" x14ac:dyDescent="0.25">
      <c r="A174" s="16">
        <v>156</v>
      </c>
      <c r="B174" s="13" t="s">
        <v>133</v>
      </c>
      <c r="C174" s="27" t="s">
        <v>121</v>
      </c>
      <c r="D174" s="16" t="s">
        <v>28</v>
      </c>
      <c r="E174" s="20">
        <v>1</v>
      </c>
      <c r="F174" s="21">
        <v>200</v>
      </c>
      <c r="G174" s="21">
        <v>214</v>
      </c>
      <c r="H174" s="28">
        <v>214</v>
      </c>
      <c r="I174" s="28"/>
      <c r="J174" s="23">
        <f t="shared" si="9"/>
        <v>209.33</v>
      </c>
      <c r="K174" s="24">
        <f t="shared" si="10"/>
        <v>6.5996632910744433</v>
      </c>
      <c r="L174" s="24">
        <f t="shared" si="11"/>
        <v>3.1527555969399719E-2</v>
      </c>
      <c r="M174" s="24">
        <f>IF(L174&lt;0.06,J174,IF(L174&gt;0.32,#REF!,MIN(F174:H174)))</f>
        <v>209.33</v>
      </c>
      <c r="N174" s="24">
        <f t="shared" si="12"/>
        <v>209.33</v>
      </c>
    </row>
    <row r="175" spans="1:14" x14ac:dyDescent="0.25">
      <c r="A175" s="16">
        <v>157</v>
      </c>
      <c r="B175" s="13"/>
      <c r="C175" s="27" t="s">
        <v>122</v>
      </c>
      <c r="D175" s="16" t="s">
        <v>28</v>
      </c>
      <c r="E175" s="20">
        <v>1</v>
      </c>
      <c r="F175" s="21">
        <v>1000</v>
      </c>
      <c r="G175" s="21">
        <v>1010</v>
      </c>
      <c r="H175" s="28">
        <v>1030</v>
      </c>
      <c r="I175" s="28"/>
      <c r="J175" s="23">
        <f t="shared" si="9"/>
        <v>1013.33</v>
      </c>
      <c r="K175" s="24">
        <f t="shared" si="10"/>
        <v>12.472191289246473</v>
      </c>
      <c r="L175" s="24">
        <f t="shared" si="11"/>
        <v>1.2308123996374796E-2</v>
      </c>
      <c r="M175" s="24">
        <f>IF(L175&lt;0.06,J175,IF(L175&gt;0.32,#REF!,MIN(F175:H175)))</f>
        <v>1013.33</v>
      </c>
      <c r="N175" s="24">
        <f t="shared" si="12"/>
        <v>1013.33</v>
      </c>
    </row>
    <row r="176" spans="1:14" ht="25.5" x14ac:dyDescent="0.25">
      <c r="A176" s="16">
        <v>158</v>
      </c>
      <c r="B176" s="13"/>
      <c r="C176" s="27" t="s">
        <v>134</v>
      </c>
      <c r="D176" s="16" t="s">
        <v>28</v>
      </c>
      <c r="E176" s="20">
        <v>1</v>
      </c>
      <c r="F176" s="21">
        <v>3000</v>
      </c>
      <c r="G176" s="21">
        <v>3120</v>
      </c>
      <c r="H176" s="28">
        <v>3030</v>
      </c>
      <c r="I176" s="28"/>
      <c r="J176" s="23">
        <f t="shared" si="9"/>
        <v>3050</v>
      </c>
      <c r="K176" s="24">
        <f t="shared" si="10"/>
        <v>50.990195135927848</v>
      </c>
      <c r="L176" s="24">
        <f t="shared" si="11"/>
        <v>1.6718096765877984E-2</v>
      </c>
      <c r="M176" s="24">
        <f>IF(L176&lt;0.06,J176,IF(L176&gt;0.32,#REF!,MIN(F176:H176)))</f>
        <v>3050</v>
      </c>
      <c r="N176" s="24">
        <f t="shared" si="12"/>
        <v>3050</v>
      </c>
    </row>
    <row r="177" spans="1:14" ht="25.5" x14ac:dyDescent="0.25">
      <c r="A177" s="16">
        <v>159</v>
      </c>
      <c r="B177" s="13"/>
      <c r="C177" s="27" t="s">
        <v>126</v>
      </c>
      <c r="D177" s="16" t="s">
        <v>28</v>
      </c>
      <c r="E177" s="20">
        <v>1</v>
      </c>
      <c r="F177" s="21">
        <v>4500</v>
      </c>
      <c r="G177" s="21">
        <v>4590</v>
      </c>
      <c r="H177" s="28">
        <v>4770</v>
      </c>
      <c r="I177" s="28"/>
      <c r="J177" s="23">
        <f t="shared" si="9"/>
        <v>4620</v>
      </c>
      <c r="K177" s="24">
        <f t="shared" si="10"/>
        <v>112.24972160321825</v>
      </c>
      <c r="L177" s="24">
        <f t="shared" si="11"/>
        <v>2.4296476537493127E-2</v>
      </c>
      <c r="M177" s="24">
        <f>IF(L177&lt;0.06,J177,IF(L177&gt;0.32,#REF!,MIN(F177:H177)))</f>
        <v>4620</v>
      </c>
      <c r="N177" s="24">
        <f t="shared" si="12"/>
        <v>4620</v>
      </c>
    </row>
    <row r="178" spans="1:14" x14ac:dyDescent="0.25">
      <c r="A178" s="16">
        <v>160</v>
      </c>
      <c r="B178" s="13"/>
      <c r="C178" s="27" t="s">
        <v>135</v>
      </c>
      <c r="D178" s="16" t="s">
        <v>28</v>
      </c>
      <c r="E178" s="20">
        <v>1</v>
      </c>
      <c r="F178" s="21">
        <v>7000</v>
      </c>
      <c r="G178" s="21">
        <v>7280</v>
      </c>
      <c r="H178" s="28">
        <v>7070</v>
      </c>
      <c r="I178" s="28"/>
      <c r="J178" s="23">
        <f t="shared" si="9"/>
        <v>7116.67</v>
      </c>
      <c r="K178" s="24">
        <f t="shared" si="10"/>
        <v>118.97712198383164</v>
      </c>
      <c r="L178" s="24">
        <f t="shared" si="11"/>
        <v>1.6718088935391361E-2</v>
      </c>
      <c r="M178" s="24">
        <f>IF(L178&lt;0.06,J178,IF(L178&gt;0.32,#REF!,MIN(F178:H178)))</f>
        <v>7116.67</v>
      </c>
      <c r="N178" s="24">
        <f t="shared" si="12"/>
        <v>7116.67</v>
      </c>
    </row>
    <row r="179" spans="1:14" ht="25.5" x14ac:dyDescent="0.25">
      <c r="A179" s="16">
        <v>161</v>
      </c>
      <c r="B179" s="13"/>
      <c r="C179" s="27" t="s">
        <v>136</v>
      </c>
      <c r="D179" s="16" t="s">
        <v>28</v>
      </c>
      <c r="E179" s="20">
        <v>1</v>
      </c>
      <c r="F179" s="21">
        <v>1000</v>
      </c>
      <c r="G179" s="21">
        <v>1070</v>
      </c>
      <c r="H179" s="28">
        <v>1080</v>
      </c>
      <c r="I179" s="28"/>
      <c r="J179" s="23">
        <f t="shared" si="9"/>
        <v>1050</v>
      </c>
      <c r="K179" s="24">
        <f t="shared" si="10"/>
        <v>35.590260840104371</v>
      </c>
      <c r="L179" s="24">
        <f t="shared" si="11"/>
        <v>3.3895486514385113E-2</v>
      </c>
      <c r="M179" s="24">
        <f>IF(L179&lt;0.06,J179,IF(L179&gt;0.32,#REF!,MIN(F179:H179)))</f>
        <v>1050</v>
      </c>
      <c r="N179" s="24">
        <f t="shared" si="12"/>
        <v>1050</v>
      </c>
    </row>
    <row r="180" spans="1:14" x14ac:dyDescent="0.25">
      <c r="A180" s="16">
        <v>162</v>
      </c>
      <c r="B180" s="13" t="s">
        <v>137</v>
      </c>
      <c r="C180" s="27" t="s">
        <v>121</v>
      </c>
      <c r="D180" s="16" t="s">
        <v>28</v>
      </c>
      <c r="E180" s="20">
        <v>1</v>
      </c>
      <c r="F180" s="21">
        <v>200</v>
      </c>
      <c r="G180" s="21">
        <v>222</v>
      </c>
      <c r="H180" s="28">
        <v>216</v>
      </c>
      <c r="I180" s="28"/>
      <c r="J180" s="23">
        <f t="shared" si="9"/>
        <v>212.67</v>
      </c>
      <c r="K180" s="24">
        <f t="shared" si="10"/>
        <v>9.2855921847894134</v>
      </c>
      <c r="L180" s="24">
        <f t="shared" si="11"/>
        <v>4.3661974819153682E-2</v>
      </c>
      <c r="M180" s="24">
        <f>IF(L180&lt;0.06,J180,IF(L180&gt;0.32,#REF!,MIN(F180:H180)))</f>
        <v>212.67</v>
      </c>
      <c r="N180" s="24">
        <f t="shared" si="12"/>
        <v>212.67</v>
      </c>
    </row>
    <row r="181" spans="1:14" x14ac:dyDescent="0.25">
      <c r="A181" s="16">
        <v>163</v>
      </c>
      <c r="B181" s="13"/>
      <c r="C181" s="27" t="s">
        <v>122</v>
      </c>
      <c r="D181" s="16" t="s">
        <v>28</v>
      </c>
      <c r="E181" s="20">
        <v>1</v>
      </c>
      <c r="F181" s="21">
        <v>1000</v>
      </c>
      <c r="G181" s="21">
        <v>1100</v>
      </c>
      <c r="H181" s="28">
        <v>1080</v>
      </c>
      <c r="I181" s="28"/>
      <c r="J181" s="23">
        <f t="shared" si="9"/>
        <v>1060</v>
      </c>
      <c r="K181" s="24">
        <f t="shared" si="10"/>
        <v>43.204937989385733</v>
      </c>
      <c r="L181" s="24">
        <f t="shared" si="11"/>
        <v>4.0759375461684656E-2</v>
      </c>
      <c r="M181" s="24">
        <f>IF(L181&lt;0.06,J181,IF(L181&gt;0.32,#REF!,MIN(F181:H181)))</f>
        <v>1060</v>
      </c>
      <c r="N181" s="24">
        <f t="shared" si="12"/>
        <v>1060</v>
      </c>
    </row>
    <row r="182" spans="1:14" ht="25.5" x14ac:dyDescent="0.25">
      <c r="A182" s="16">
        <v>164</v>
      </c>
      <c r="B182" s="13"/>
      <c r="C182" s="27" t="s">
        <v>134</v>
      </c>
      <c r="D182" s="16" t="s">
        <v>28</v>
      </c>
      <c r="E182" s="20">
        <v>1</v>
      </c>
      <c r="F182" s="21">
        <v>3000</v>
      </c>
      <c r="G182" s="21">
        <v>3240</v>
      </c>
      <c r="H182" s="28">
        <v>3180</v>
      </c>
      <c r="I182" s="28"/>
      <c r="J182" s="23">
        <f t="shared" si="9"/>
        <v>3140</v>
      </c>
      <c r="K182" s="24">
        <f t="shared" si="10"/>
        <v>101.9803902718557</v>
      </c>
      <c r="L182" s="24">
        <f t="shared" si="11"/>
        <v>3.247783129676933E-2</v>
      </c>
      <c r="M182" s="24">
        <f>IF(L182&lt;0.06,J182,IF(L182&gt;0.32,#REF!,MIN(F182:H182)))</f>
        <v>3140</v>
      </c>
      <c r="N182" s="24">
        <f t="shared" si="12"/>
        <v>3140</v>
      </c>
    </row>
    <row r="183" spans="1:14" ht="25.5" x14ac:dyDescent="0.25">
      <c r="A183" s="16">
        <v>165</v>
      </c>
      <c r="B183" s="13"/>
      <c r="C183" s="27" t="s">
        <v>126</v>
      </c>
      <c r="D183" s="16" t="s">
        <v>28</v>
      </c>
      <c r="E183" s="20">
        <v>1</v>
      </c>
      <c r="F183" s="21">
        <v>4500</v>
      </c>
      <c r="G183" s="21">
        <v>4635</v>
      </c>
      <c r="H183" s="28">
        <v>4545</v>
      </c>
      <c r="I183" s="28"/>
      <c r="J183" s="23">
        <f t="shared" si="9"/>
        <v>4560</v>
      </c>
      <c r="K183" s="24">
        <f t="shared" si="10"/>
        <v>56.124860801609124</v>
      </c>
      <c r="L183" s="24">
        <f t="shared" si="11"/>
        <v>1.2308083509124807E-2</v>
      </c>
      <c r="M183" s="24">
        <f>IF(L183&lt;0.06,J183,IF(L183&gt;0.32,#REF!,MIN(F183:H183)))</f>
        <v>4560</v>
      </c>
      <c r="N183" s="24">
        <f t="shared" si="12"/>
        <v>4560</v>
      </c>
    </row>
    <row r="184" spans="1:14" x14ac:dyDescent="0.25">
      <c r="A184" s="16">
        <v>166</v>
      </c>
      <c r="B184" s="13"/>
      <c r="C184" s="27" t="s">
        <v>135</v>
      </c>
      <c r="D184" s="16" t="s">
        <v>28</v>
      </c>
      <c r="E184" s="20">
        <v>1</v>
      </c>
      <c r="F184" s="21">
        <v>4000</v>
      </c>
      <c r="G184" s="21">
        <v>4240</v>
      </c>
      <c r="H184" s="28">
        <v>4040</v>
      </c>
      <c r="I184" s="28"/>
      <c r="J184" s="23">
        <f t="shared" si="9"/>
        <v>4093.33</v>
      </c>
      <c r="K184" s="24">
        <f t="shared" si="10"/>
        <v>104.98677165349081</v>
      </c>
      <c r="L184" s="24">
        <f t="shared" si="11"/>
        <v>2.5648255003503456E-2</v>
      </c>
      <c r="M184" s="24">
        <f>IF(L184&lt;0.06,J184,IF(L184&gt;0.32,#REF!,MIN(F184:H184)))</f>
        <v>4093.33</v>
      </c>
      <c r="N184" s="24">
        <f t="shared" si="12"/>
        <v>4093.33</v>
      </c>
    </row>
    <row r="185" spans="1:14" ht="25.5" x14ac:dyDescent="0.25">
      <c r="A185" s="16">
        <v>167</v>
      </c>
      <c r="B185" s="13"/>
      <c r="C185" s="27" t="s">
        <v>136</v>
      </c>
      <c r="D185" s="16" t="s">
        <v>28</v>
      </c>
      <c r="E185" s="20">
        <v>1</v>
      </c>
      <c r="F185" s="21">
        <v>1000</v>
      </c>
      <c r="G185" s="21">
        <v>1110</v>
      </c>
      <c r="H185" s="28">
        <v>1080</v>
      </c>
      <c r="I185" s="28"/>
      <c r="J185" s="23">
        <f t="shared" si="9"/>
        <v>1063.33</v>
      </c>
      <c r="K185" s="24">
        <f t="shared" si="10"/>
        <v>46.427960923947062</v>
      </c>
      <c r="L185" s="24">
        <f t="shared" si="11"/>
        <v>4.3662796050094578E-2</v>
      </c>
      <c r="M185" s="24">
        <f>IF(L185&lt;0.06,J185,IF(L185&gt;0.32,#REF!,MIN(F185:H185)))</f>
        <v>1063.33</v>
      </c>
      <c r="N185" s="24">
        <f t="shared" si="12"/>
        <v>1063.33</v>
      </c>
    </row>
    <row r="186" spans="1:14" x14ac:dyDescent="0.25">
      <c r="A186" s="16">
        <v>168</v>
      </c>
      <c r="B186" s="13" t="s">
        <v>138</v>
      </c>
      <c r="C186" s="27" t="s">
        <v>121</v>
      </c>
      <c r="D186" s="16" t="s">
        <v>28</v>
      </c>
      <c r="E186" s="20">
        <v>1</v>
      </c>
      <c r="F186" s="21">
        <v>200</v>
      </c>
      <c r="G186" s="21">
        <v>208</v>
      </c>
      <c r="H186" s="28">
        <v>210</v>
      </c>
      <c r="I186" s="28"/>
      <c r="J186" s="23">
        <f t="shared" si="9"/>
        <v>206</v>
      </c>
      <c r="K186" s="24">
        <f t="shared" si="10"/>
        <v>4.3204937989385739</v>
      </c>
      <c r="L186" s="24">
        <f t="shared" si="11"/>
        <v>2.0973270868633855E-2</v>
      </c>
      <c r="M186" s="24">
        <f>IF(L186&lt;0.06,J186,IF(L186&gt;0.32,#REF!,MIN(F186:H186)))</f>
        <v>206</v>
      </c>
      <c r="N186" s="24">
        <f t="shared" si="12"/>
        <v>206</v>
      </c>
    </row>
    <row r="187" spans="1:14" x14ac:dyDescent="0.25">
      <c r="A187" s="16">
        <v>169</v>
      </c>
      <c r="B187" s="13"/>
      <c r="C187" s="27" t="s">
        <v>122</v>
      </c>
      <c r="D187" s="16" t="s">
        <v>28</v>
      </c>
      <c r="E187" s="20">
        <v>1</v>
      </c>
      <c r="F187" s="21">
        <v>1000</v>
      </c>
      <c r="G187" s="21">
        <v>1080</v>
      </c>
      <c r="H187" s="28">
        <v>1100</v>
      </c>
      <c r="I187" s="28"/>
      <c r="J187" s="23">
        <f t="shared" si="9"/>
        <v>1060</v>
      </c>
      <c r="K187" s="24">
        <f t="shared" si="10"/>
        <v>43.204937989385733</v>
      </c>
      <c r="L187" s="24">
        <f t="shared" si="11"/>
        <v>4.0759375461684656E-2</v>
      </c>
      <c r="M187" s="24">
        <f>IF(L187&lt;0.06,J187,IF(L187&gt;0.32,#REF!,MIN(F187:H187)))</f>
        <v>1060</v>
      </c>
      <c r="N187" s="24">
        <f t="shared" si="12"/>
        <v>1060</v>
      </c>
    </row>
    <row r="188" spans="1:14" ht="25.5" x14ac:dyDescent="0.25">
      <c r="A188" s="16">
        <v>170</v>
      </c>
      <c r="B188" s="13"/>
      <c r="C188" s="27" t="s">
        <v>134</v>
      </c>
      <c r="D188" s="16" t="s">
        <v>28</v>
      </c>
      <c r="E188" s="20">
        <v>1</v>
      </c>
      <c r="F188" s="21">
        <v>3000</v>
      </c>
      <c r="G188" s="21">
        <v>3120</v>
      </c>
      <c r="H188" s="28">
        <v>3180</v>
      </c>
      <c r="I188" s="28"/>
      <c r="J188" s="23">
        <f t="shared" si="9"/>
        <v>3100</v>
      </c>
      <c r="K188" s="24">
        <f t="shared" si="10"/>
        <v>74.833147735478832</v>
      </c>
      <c r="L188" s="24">
        <f t="shared" si="11"/>
        <v>2.4139725075960912E-2</v>
      </c>
      <c r="M188" s="24">
        <f>IF(L188&lt;0.06,J188,IF(L188&gt;0.32,#REF!,MIN(F188:H188)))</f>
        <v>3100</v>
      </c>
      <c r="N188" s="24">
        <f t="shared" si="12"/>
        <v>3100</v>
      </c>
    </row>
    <row r="189" spans="1:14" ht="25.5" x14ac:dyDescent="0.25">
      <c r="A189" s="16">
        <v>171</v>
      </c>
      <c r="B189" s="13"/>
      <c r="C189" s="27" t="s">
        <v>126</v>
      </c>
      <c r="D189" s="16" t="s">
        <v>28</v>
      </c>
      <c r="E189" s="20">
        <v>1</v>
      </c>
      <c r="F189" s="21">
        <v>4500</v>
      </c>
      <c r="G189" s="21">
        <v>4635</v>
      </c>
      <c r="H189" s="28">
        <v>4860</v>
      </c>
      <c r="I189" s="28"/>
      <c r="J189" s="23">
        <f t="shared" si="9"/>
        <v>4665</v>
      </c>
      <c r="K189" s="24">
        <f t="shared" si="10"/>
        <v>148.49242404917499</v>
      </c>
      <c r="L189" s="24">
        <f t="shared" si="11"/>
        <v>3.1831173429619504E-2</v>
      </c>
      <c r="M189" s="24">
        <f>IF(L189&lt;0.06,J189,IF(L189&gt;0.32,#REF!,MIN(F189:H189)))</f>
        <v>4665</v>
      </c>
      <c r="N189" s="24">
        <f t="shared" si="12"/>
        <v>4665</v>
      </c>
    </row>
    <row r="190" spans="1:14" x14ac:dyDescent="0.25">
      <c r="A190" s="16">
        <v>172</v>
      </c>
      <c r="B190" s="13"/>
      <c r="C190" s="27" t="s">
        <v>135</v>
      </c>
      <c r="D190" s="16" t="s">
        <v>28</v>
      </c>
      <c r="E190" s="20">
        <v>1</v>
      </c>
      <c r="F190" s="21">
        <v>7000</v>
      </c>
      <c r="G190" s="21">
        <v>7140</v>
      </c>
      <c r="H190" s="28">
        <v>7770</v>
      </c>
      <c r="I190" s="28"/>
      <c r="J190" s="23">
        <f t="shared" si="9"/>
        <v>7303.33</v>
      </c>
      <c r="K190" s="24">
        <f t="shared" si="10"/>
        <v>334.89633553617091</v>
      </c>
      <c r="L190" s="24">
        <f t="shared" si="11"/>
        <v>4.5855292796049323E-2</v>
      </c>
      <c r="M190" s="24">
        <f>IF(L190&lt;0.06,J190,IF(L190&gt;0.32,#REF!,MIN(F190:H190)))</f>
        <v>7303.33</v>
      </c>
      <c r="N190" s="24">
        <f t="shared" si="12"/>
        <v>7303.33</v>
      </c>
    </row>
    <row r="191" spans="1:14" ht="25.5" x14ac:dyDescent="0.25">
      <c r="A191" s="16">
        <v>173</v>
      </c>
      <c r="B191" s="13"/>
      <c r="C191" s="27" t="s">
        <v>136</v>
      </c>
      <c r="D191" s="16" t="s">
        <v>28</v>
      </c>
      <c r="E191" s="20">
        <v>1</v>
      </c>
      <c r="F191" s="21">
        <v>1000</v>
      </c>
      <c r="G191" s="21">
        <v>1090</v>
      </c>
      <c r="H191" s="28">
        <v>1110</v>
      </c>
      <c r="I191" s="28"/>
      <c r="J191" s="23">
        <f t="shared" si="9"/>
        <v>1066.67</v>
      </c>
      <c r="K191" s="24">
        <f t="shared" si="10"/>
        <v>47.842333648024407</v>
      </c>
      <c r="L191" s="24">
        <f t="shared" si="11"/>
        <v>4.4852047632374027E-2</v>
      </c>
      <c r="M191" s="24">
        <f>IF(L191&lt;0.06,J191,IF(L191&gt;0.32,#REF!,MIN(F191:H191)))</f>
        <v>1066.67</v>
      </c>
      <c r="N191" s="24">
        <f t="shared" si="12"/>
        <v>1066.67</v>
      </c>
    </row>
    <row r="192" spans="1:14" x14ac:dyDescent="0.25">
      <c r="A192" s="16">
        <v>174</v>
      </c>
      <c r="B192" s="13" t="s">
        <v>139</v>
      </c>
      <c r="C192" s="27" t="s">
        <v>121</v>
      </c>
      <c r="D192" s="16" t="s">
        <v>28</v>
      </c>
      <c r="E192" s="20">
        <v>1</v>
      </c>
      <c r="F192" s="21">
        <v>200</v>
      </c>
      <c r="G192" s="21">
        <v>212</v>
      </c>
      <c r="H192" s="28">
        <v>212</v>
      </c>
      <c r="I192" s="28"/>
      <c r="J192" s="23">
        <f t="shared" si="9"/>
        <v>208</v>
      </c>
      <c r="K192" s="24">
        <f t="shared" si="10"/>
        <v>5.6568542494923806</v>
      </c>
      <c r="L192" s="24">
        <f t="shared" si="11"/>
        <v>2.7196414661021059E-2</v>
      </c>
      <c r="M192" s="24">
        <f>IF(L192&lt;0.06,J192,IF(L192&gt;0.32,#REF!,MIN(F192:H192)))</f>
        <v>208</v>
      </c>
      <c r="N192" s="24">
        <f t="shared" si="12"/>
        <v>208</v>
      </c>
    </row>
    <row r="193" spans="1:14" x14ac:dyDescent="0.25">
      <c r="A193" s="16">
        <v>175</v>
      </c>
      <c r="B193" s="13"/>
      <c r="C193" s="27" t="s">
        <v>122</v>
      </c>
      <c r="D193" s="16" t="s">
        <v>28</v>
      </c>
      <c r="E193" s="20">
        <v>1</v>
      </c>
      <c r="F193" s="21">
        <v>1000</v>
      </c>
      <c r="G193" s="21">
        <v>1060</v>
      </c>
      <c r="H193" s="28">
        <v>1060</v>
      </c>
      <c r="I193" s="28"/>
      <c r="J193" s="23">
        <f t="shared" si="9"/>
        <v>1040</v>
      </c>
      <c r="K193" s="24">
        <f t="shared" si="10"/>
        <v>28.284271247461902</v>
      </c>
      <c r="L193" s="24">
        <f t="shared" si="11"/>
        <v>2.7196414661021059E-2</v>
      </c>
      <c r="M193" s="24">
        <f>IF(L193&lt;0.06,J193,IF(L193&gt;0.32,#REF!,MIN(F193:H193)))</f>
        <v>1040</v>
      </c>
      <c r="N193" s="24">
        <f t="shared" si="12"/>
        <v>1040</v>
      </c>
    </row>
    <row r="194" spans="1:14" ht="25.5" x14ac:dyDescent="0.25">
      <c r="A194" s="16">
        <v>176</v>
      </c>
      <c r="B194" s="13"/>
      <c r="C194" s="27" t="s">
        <v>123</v>
      </c>
      <c r="D194" s="16" t="s">
        <v>28</v>
      </c>
      <c r="E194" s="20">
        <v>1</v>
      </c>
      <c r="F194" s="21">
        <v>3500</v>
      </c>
      <c r="G194" s="21">
        <v>3675</v>
      </c>
      <c r="H194" s="28">
        <v>3780</v>
      </c>
      <c r="I194" s="28"/>
      <c r="J194" s="23">
        <f t="shared" si="9"/>
        <v>3651.67</v>
      </c>
      <c r="K194" s="24">
        <f t="shared" si="10"/>
        <v>115.49410759380277</v>
      </c>
      <c r="L194" s="24">
        <f t="shared" si="11"/>
        <v>3.1627750479589545E-2</v>
      </c>
      <c r="M194" s="24">
        <f>IF(L194&lt;0.06,J194,IF(L194&gt;0.32,#REF!,MIN(F194:H194)))</f>
        <v>3651.67</v>
      </c>
      <c r="N194" s="24">
        <f t="shared" si="12"/>
        <v>3651.67</v>
      </c>
    </row>
    <row r="195" spans="1:14" ht="25.5" x14ac:dyDescent="0.25">
      <c r="A195" s="16">
        <v>177</v>
      </c>
      <c r="B195" s="13"/>
      <c r="C195" s="27" t="s">
        <v>140</v>
      </c>
      <c r="D195" s="16" t="s">
        <v>28</v>
      </c>
      <c r="E195" s="20">
        <v>1</v>
      </c>
      <c r="F195" s="21">
        <v>3000</v>
      </c>
      <c r="G195" s="21">
        <v>3270</v>
      </c>
      <c r="H195" s="28">
        <v>3300</v>
      </c>
      <c r="I195" s="28"/>
      <c r="J195" s="23">
        <f t="shared" si="9"/>
        <v>3190</v>
      </c>
      <c r="K195" s="24">
        <f t="shared" si="10"/>
        <v>134.90737563232042</v>
      </c>
      <c r="L195" s="24">
        <f t="shared" si="11"/>
        <v>4.2290713364363769E-2</v>
      </c>
      <c r="M195" s="24">
        <f>IF(L195&lt;0.06,J195,IF(L195&gt;0.32,#REF!,MIN(F195:H195)))</f>
        <v>3190</v>
      </c>
      <c r="N195" s="24">
        <f t="shared" si="12"/>
        <v>3190</v>
      </c>
    </row>
    <row r="196" spans="1:14" ht="25.5" x14ac:dyDescent="0.25">
      <c r="A196" s="16">
        <v>178</v>
      </c>
      <c r="B196" s="13"/>
      <c r="C196" s="27" t="s">
        <v>141</v>
      </c>
      <c r="D196" s="16" t="s">
        <v>28</v>
      </c>
      <c r="E196" s="20">
        <v>1</v>
      </c>
      <c r="F196" s="21">
        <v>7000</v>
      </c>
      <c r="G196" s="21">
        <v>7280</v>
      </c>
      <c r="H196" s="28">
        <v>7770</v>
      </c>
      <c r="I196" s="28"/>
      <c r="J196" s="23">
        <f t="shared" si="9"/>
        <v>7350</v>
      </c>
      <c r="K196" s="24">
        <f t="shared" si="10"/>
        <v>318.22423959633664</v>
      </c>
      <c r="L196" s="24">
        <f t="shared" si="11"/>
        <v>4.329581491106621E-2</v>
      </c>
      <c r="M196" s="24">
        <f>IF(L196&lt;0.06,J196,IF(L196&gt;0.32,#REF!,MIN(F196:H196)))</f>
        <v>7350</v>
      </c>
      <c r="N196" s="24">
        <f t="shared" si="12"/>
        <v>7350</v>
      </c>
    </row>
    <row r="197" spans="1:14" ht="25.5" x14ac:dyDescent="0.25">
      <c r="A197" s="16">
        <v>179</v>
      </c>
      <c r="B197" s="13"/>
      <c r="C197" s="27" t="s">
        <v>124</v>
      </c>
      <c r="D197" s="16" t="s">
        <v>28</v>
      </c>
      <c r="E197" s="20">
        <v>1</v>
      </c>
      <c r="F197" s="21">
        <v>3200</v>
      </c>
      <c r="G197" s="21">
        <v>3488</v>
      </c>
      <c r="H197" s="28">
        <v>3232</v>
      </c>
      <c r="I197" s="28"/>
      <c r="J197" s="23">
        <f t="shared" si="9"/>
        <v>3306.67</v>
      </c>
      <c r="K197" s="24">
        <f t="shared" si="10"/>
        <v>128.8858237183421</v>
      </c>
      <c r="L197" s="24">
        <f t="shared" si="11"/>
        <v>3.8977528364893411E-2</v>
      </c>
      <c r="M197" s="24">
        <f>IF(L197&lt;0.06,J197,IF(L197&gt;0.32,#REF!,MIN(F197:H197)))</f>
        <v>3306.67</v>
      </c>
      <c r="N197" s="24">
        <f t="shared" si="12"/>
        <v>3306.67</v>
      </c>
    </row>
    <row r="198" spans="1:14" ht="25.5" x14ac:dyDescent="0.25">
      <c r="A198" s="16">
        <v>180</v>
      </c>
      <c r="B198" s="13"/>
      <c r="C198" s="27" t="s">
        <v>125</v>
      </c>
      <c r="D198" s="16" t="s">
        <v>28</v>
      </c>
      <c r="E198" s="20">
        <v>1</v>
      </c>
      <c r="F198" s="21">
        <v>7000</v>
      </c>
      <c r="G198" s="21">
        <v>7070</v>
      </c>
      <c r="H198" s="28">
        <v>7350</v>
      </c>
      <c r="I198" s="28"/>
      <c r="J198" s="23">
        <f t="shared" si="9"/>
        <v>7140</v>
      </c>
      <c r="K198" s="24">
        <f t="shared" si="10"/>
        <v>151.21728296285008</v>
      </c>
      <c r="L198" s="24">
        <f t="shared" si="11"/>
        <v>2.1178891171267519E-2</v>
      </c>
      <c r="M198" s="24">
        <f>IF(L198&lt;0.06,J198,IF(L198&gt;0.32,#REF!,MIN(F198:H198)))</f>
        <v>7140</v>
      </c>
      <c r="N198" s="24">
        <f t="shared" si="12"/>
        <v>7140</v>
      </c>
    </row>
    <row r="199" spans="1:14" ht="25.5" x14ac:dyDescent="0.25">
      <c r="A199" s="16">
        <v>181</v>
      </c>
      <c r="B199" s="13"/>
      <c r="C199" s="27" t="s">
        <v>126</v>
      </c>
      <c r="D199" s="16" t="s">
        <v>28</v>
      </c>
      <c r="E199" s="20">
        <v>1</v>
      </c>
      <c r="F199" s="21">
        <v>3500</v>
      </c>
      <c r="G199" s="21">
        <v>3850</v>
      </c>
      <c r="H199" s="28">
        <v>3675</v>
      </c>
      <c r="I199" s="28"/>
      <c r="J199" s="23">
        <f t="shared" si="9"/>
        <v>3675</v>
      </c>
      <c r="K199" s="24">
        <f t="shared" si="10"/>
        <v>142.88690166235207</v>
      </c>
      <c r="L199" s="24">
        <f t="shared" si="11"/>
        <v>3.8880789567986962E-2</v>
      </c>
      <c r="M199" s="24">
        <f>IF(L199&lt;0.06,J199,IF(L199&gt;0.32,#REF!,MIN(F199:H199)))</f>
        <v>3675</v>
      </c>
      <c r="N199" s="24">
        <f t="shared" si="12"/>
        <v>3675</v>
      </c>
    </row>
    <row r="200" spans="1:14" x14ac:dyDescent="0.25">
      <c r="A200" s="16">
        <v>182</v>
      </c>
      <c r="B200" s="13" t="s">
        <v>142</v>
      </c>
      <c r="C200" s="27" t="s">
        <v>121</v>
      </c>
      <c r="D200" s="16" t="s">
        <v>28</v>
      </c>
      <c r="E200" s="20">
        <v>1</v>
      </c>
      <c r="F200" s="21">
        <v>200</v>
      </c>
      <c r="G200" s="21">
        <v>212</v>
      </c>
      <c r="H200" s="28">
        <v>216</v>
      </c>
      <c r="I200" s="28"/>
      <c r="J200" s="23">
        <f t="shared" si="9"/>
        <v>209.33</v>
      </c>
      <c r="K200" s="24">
        <f t="shared" si="10"/>
        <v>6.7986926847903799</v>
      </c>
      <c r="L200" s="24">
        <f t="shared" si="11"/>
        <v>3.2478348467923274E-2</v>
      </c>
      <c r="M200" s="24">
        <f>IF(L200&lt;0.06,J200,IF(L200&gt;0.32,#REF!,MIN(F200:H200)))</f>
        <v>209.33</v>
      </c>
      <c r="N200" s="24">
        <f t="shared" si="12"/>
        <v>209.33</v>
      </c>
    </row>
    <row r="201" spans="1:14" x14ac:dyDescent="0.25">
      <c r="A201" s="16">
        <v>183</v>
      </c>
      <c r="B201" s="13"/>
      <c r="C201" s="27" t="s">
        <v>122</v>
      </c>
      <c r="D201" s="16" t="s">
        <v>28</v>
      </c>
      <c r="E201" s="20">
        <v>1</v>
      </c>
      <c r="F201" s="21">
        <v>1000</v>
      </c>
      <c r="G201" s="21">
        <v>1030</v>
      </c>
      <c r="H201" s="28">
        <v>1040</v>
      </c>
      <c r="I201" s="28"/>
      <c r="J201" s="23">
        <f t="shared" si="9"/>
        <v>1023.33</v>
      </c>
      <c r="K201" s="24">
        <f t="shared" si="10"/>
        <v>16.996731711975947</v>
      </c>
      <c r="L201" s="24">
        <f t="shared" si="11"/>
        <v>1.6609238185117163E-2</v>
      </c>
      <c r="M201" s="24">
        <f>IF(L201&lt;0.06,J201,IF(L201&gt;0.32,#REF!,MIN(F201:H201)))</f>
        <v>1023.33</v>
      </c>
      <c r="N201" s="24">
        <f t="shared" si="12"/>
        <v>1023.33</v>
      </c>
    </row>
    <row r="202" spans="1:14" ht="25.5" x14ac:dyDescent="0.25">
      <c r="A202" s="16">
        <v>184</v>
      </c>
      <c r="B202" s="13"/>
      <c r="C202" s="27" t="s">
        <v>123</v>
      </c>
      <c r="D202" s="16" t="s">
        <v>28</v>
      </c>
      <c r="E202" s="20">
        <v>1</v>
      </c>
      <c r="F202" s="21">
        <v>4550</v>
      </c>
      <c r="G202" s="21">
        <v>5005</v>
      </c>
      <c r="H202" s="28">
        <v>4914</v>
      </c>
      <c r="I202" s="28"/>
      <c r="J202" s="23">
        <f t="shared" si="9"/>
        <v>4823</v>
      </c>
      <c r="K202" s="24">
        <f t="shared" si="10"/>
        <v>196.58246785170508</v>
      </c>
      <c r="L202" s="24">
        <f t="shared" si="11"/>
        <v>4.0759375461684649E-2</v>
      </c>
      <c r="M202" s="24">
        <f>IF(L202&lt;0.06,J202,IF(L202&gt;0.32,#REF!,MIN(F202:H202)))</f>
        <v>4823</v>
      </c>
      <c r="N202" s="24">
        <f t="shared" si="12"/>
        <v>4823</v>
      </c>
    </row>
    <row r="203" spans="1:14" ht="25.5" x14ac:dyDescent="0.25">
      <c r="A203" s="16">
        <v>185</v>
      </c>
      <c r="B203" s="13"/>
      <c r="C203" s="27" t="s">
        <v>140</v>
      </c>
      <c r="D203" s="16" t="s">
        <v>28</v>
      </c>
      <c r="E203" s="20">
        <v>1</v>
      </c>
      <c r="F203" s="21">
        <v>3800</v>
      </c>
      <c r="G203" s="21">
        <v>4180</v>
      </c>
      <c r="H203" s="28">
        <v>4180</v>
      </c>
      <c r="I203" s="28"/>
      <c r="J203" s="23">
        <f t="shared" si="9"/>
        <v>4053.33</v>
      </c>
      <c r="K203" s="24">
        <f t="shared" si="10"/>
        <v>179.13371790059205</v>
      </c>
      <c r="L203" s="24">
        <f t="shared" si="11"/>
        <v>4.419421016808206E-2</v>
      </c>
      <c r="M203" s="24">
        <f>IF(L203&lt;0.06,J203,IF(L203&gt;0.32,#REF!,MIN(F203:H203)))</f>
        <v>4053.33</v>
      </c>
      <c r="N203" s="24">
        <f t="shared" si="12"/>
        <v>4053.33</v>
      </c>
    </row>
    <row r="204" spans="1:14" ht="25.5" x14ac:dyDescent="0.25">
      <c r="A204" s="16">
        <v>186</v>
      </c>
      <c r="B204" s="13"/>
      <c r="C204" s="27" t="s">
        <v>141</v>
      </c>
      <c r="D204" s="16" t="s">
        <v>28</v>
      </c>
      <c r="E204" s="20">
        <v>1</v>
      </c>
      <c r="F204" s="21">
        <v>7000</v>
      </c>
      <c r="G204" s="21">
        <v>7630</v>
      </c>
      <c r="H204" s="28">
        <v>7210</v>
      </c>
      <c r="I204" s="28"/>
      <c r="J204" s="23">
        <f t="shared" si="9"/>
        <v>7280</v>
      </c>
      <c r="K204" s="24">
        <f t="shared" si="10"/>
        <v>261.9160170741759</v>
      </c>
      <c r="L204" s="24">
        <f t="shared" si="11"/>
        <v>3.5977474872826362E-2</v>
      </c>
      <c r="M204" s="24">
        <f>IF(L204&lt;0.06,J204,IF(L204&gt;0.32,#REF!,MIN(F204:H204)))</f>
        <v>7280</v>
      </c>
      <c r="N204" s="24">
        <f t="shared" si="12"/>
        <v>7280</v>
      </c>
    </row>
    <row r="205" spans="1:14" ht="25.5" x14ac:dyDescent="0.25">
      <c r="A205" s="16">
        <v>187</v>
      </c>
      <c r="B205" s="13"/>
      <c r="C205" s="27" t="s">
        <v>124</v>
      </c>
      <c r="D205" s="16" t="s">
        <v>28</v>
      </c>
      <c r="E205" s="20">
        <v>1</v>
      </c>
      <c r="F205" s="21">
        <v>3200</v>
      </c>
      <c r="G205" s="21">
        <v>3488</v>
      </c>
      <c r="H205" s="28">
        <v>3488</v>
      </c>
      <c r="I205" s="28"/>
      <c r="J205" s="23">
        <f t="shared" si="9"/>
        <v>3392</v>
      </c>
      <c r="K205" s="24">
        <f t="shared" si="10"/>
        <v>135.76450198781711</v>
      </c>
      <c r="L205" s="24">
        <f t="shared" si="11"/>
        <v>4.0024912142634761E-2</v>
      </c>
      <c r="M205" s="24">
        <f>IF(L205&lt;0.06,J205,IF(L205&gt;0.32,#REF!,MIN(F205:H205)))</f>
        <v>3392</v>
      </c>
      <c r="N205" s="24">
        <f t="shared" si="12"/>
        <v>3392</v>
      </c>
    </row>
    <row r="206" spans="1:14" ht="25.5" x14ac:dyDescent="0.25">
      <c r="A206" s="16">
        <v>188</v>
      </c>
      <c r="B206" s="13"/>
      <c r="C206" s="27" t="s">
        <v>125</v>
      </c>
      <c r="D206" s="16" t="s">
        <v>28</v>
      </c>
      <c r="E206" s="20">
        <v>1</v>
      </c>
      <c r="F206" s="21">
        <v>7000</v>
      </c>
      <c r="G206" s="21">
        <v>7350</v>
      </c>
      <c r="H206" s="28">
        <v>7350</v>
      </c>
      <c r="I206" s="28"/>
      <c r="J206" s="23">
        <f t="shared" si="9"/>
        <v>7233.33</v>
      </c>
      <c r="K206" s="24">
        <f t="shared" si="10"/>
        <v>164.99158227686107</v>
      </c>
      <c r="L206" s="24">
        <f t="shared" si="11"/>
        <v>2.2809906678785713E-2</v>
      </c>
      <c r="M206" s="24">
        <f>IF(L206&lt;0.06,J206,IF(L206&gt;0.32,#REF!,MIN(F206:H206)))</f>
        <v>7233.33</v>
      </c>
      <c r="N206" s="24">
        <f t="shared" si="12"/>
        <v>7233.33</v>
      </c>
    </row>
    <row r="207" spans="1:14" ht="25.5" x14ac:dyDescent="0.25">
      <c r="A207" s="16">
        <v>189</v>
      </c>
      <c r="B207" s="13"/>
      <c r="C207" s="27" t="s">
        <v>126</v>
      </c>
      <c r="D207" s="16" t="s">
        <v>28</v>
      </c>
      <c r="E207" s="20">
        <v>1</v>
      </c>
      <c r="F207" s="21">
        <v>3500</v>
      </c>
      <c r="G207" s="21">
        <v>3885</v>
      </c>
      <c r="H207" s="28">
        <v>3675</v>
      </c>
      <c r="I207" s="28"/>
      <c r="J207" s="23">
        <f t="shared" si="9"/>
        <v>3686.67</v>
      </c>
      <c r="K207" s="24">
        <f t="shared" si="10"/>
        <v>157.39193823770717</v>
      </c>
      <c r="L207" s="24">
        <f t="shared" si="11"/>
        <v>4.2692168878068058E-2</v>
      </c>
      <c r="M207" s="24">
        <f>IF(L207&lt;0.06,J207,IF(L207&gt;0.32,#REF!,MIN(F207:H207)))</f>
        <v>3686.67</v>
      </c>
      <c r="N207" s="24">
        <f t="shared" si="12"/>
        <v>3686.67</v>
      </c>
    </row>
    <row r="208" spans="1:14" x14ac:dyDescent="0.25">
      <c r="A208" s="16">
        <v>190</v>
      </c>
      <c r="B208" s="13" t="s">
        <v>143</v>
      </c>
      <c r="C208" s="27" t="s">
        <v>121</v>
      </c>
      <c r="D208" s="16" t="s">
        <v>28</v>
      </c>
      <c r="E208" s="20">
        <v>1</v>
      </c>
      <c r="F208" s="21">
        <v>200</v>
      </c>
      <c r="G208" s="21">
        <v>216</v>
      </c>
      <c r="H208" s="28">
        <v>212</v>
      </c>
      <c r="I208" s="28"/>
      <c r="J208" s="23">
        <f t="shared" si="9"/>
        <v>209.33</v>
      </c>
      <c r="K208" s="24">
        <f t="shared" si="10"/>
        <v>6.7986926847903799</v>
      </c>
      <c r="L208" s="24">
        <f t="shared" si="11"/>
        <v>3.2478348467923274E-2</v>
      </c>
      <c r="M208" s="24">
        <f>IF(L208&lt;0.06,J208,IF(L208&gt;0.32,#REF!,MIN(F208:H208)))</f>
        <v>209.33</v>
      </c>
      <c r="N208" s="24">
        <f t="shared" si="12"/>
        <v>209.33</v>
      </c>
    </row>
    <row r="209" spans="1:14" x14ac:dyDescent="0.25">
      <c r="A209" s="16">
        <v>191</v>
      </c>
      <c r="B209" s="13"/>
      <c r="C209" s="27" t="s">
        <v>122</v>
      </c>
      <c r="D209" s="16" t="s">
        <v>28</v>
      </c>
      <c r="E209" s="20">
        <v>1</v>
      </c>
      <c r="F209" s="21">
        <v>1000</v>
      </c>
      <c r="G209" s="21">
        <v>1070</v>
      </c>
      <c r="H209" s="28">
        <v>1070</v>
      </c>
      <c r="I209" s="28"/>
      <c r="J209" s="23">
        <f t="shared" si="9"/>
        <v>1046.67</v>
      </c>
      <c r="K209" s="24">
        <f t="shared" si="10"/>
        <v>32.998316455372212</v>
      </c>
      <c r="L209" s="24">
        <f t="shared" si="11"/>
        <v>3.1526953533943088E-2</v>
      </c>
      <c r="M209" s="24">
        <f>IF(L209&lt;0.06,J209,IF(L209&gt;0.32,#REF!,MIN(F209:H209)))</f>
        <v>1046.67</v>
      </c>
      <c r="N209" s="24">
        <f t="shared" si="12"/>
        <v>1046.67</v>
      </c>
    </row>
    <row r="210" spans="1:14" ht="25.5" x14ac:dyDescent="0.25">
      <c r="A210" s="16">
        <v>192</v>
      </c>
      <c r="B210" s="13"/>
      <c r="C210" s="27" t="s">
        <v>123</v>
      </c>
      <c r="D210" s="16" t="s">
        <v>28</v>
      </c>
      <c r="E210" s="20">
        <v>1</v>
      </c>
      <c r="F210" s="21">
        <v>4550</v>
      </c>
      <c r="G210" s="21">
        <v>4595.5</v>
      </c>
      <c r="H210" s="28">
        <v>4596</v>
      </c>
      <c r="I210" s="28"/>
      <c r="J210" s="23">
        <f t="shared" si="9"/>
        <v>4580.5</v>
      </c>
      <c r="K210" s="24">
        <f t="shared" si="10"/>
        <v>21.567722797427333</v>
      </c>
      <c r="L210" s="24">
        <f t="shared" si="11"/>
        <v>4.7085957422611799E-3</v>
      </c>
      <c r="M210" s="24">
        <f>IF(L210&lt;0.06,J210,IF(L210&gt;0.32,#REF!,MIN(F210:H210)))</f>
        <v>4580.5</v>
      </c>
      <c r="N210" s="24">
        <f t="shared" si="12"/>
        <v>4580.5</v>
      </c>
    </row>
    <row r="211" spans="1:14" ht="25.5" x14ac:dyDescent="0.25">
      <c r="A211" s="16">
        <v>193</v>
      </c>
      <c r="B211" s="13"/>
      <c r="C211" s="27" t="s">
        <v>140</v>
      </c>
      <c r="D211" s="16" t="s">
        <v>28</v>
      </c>
      <c r="E211" s="20">
        <v>1</v>
      </c>
      <c r="F211" s="21">
        <v>3800</v>
      </c>
      <c r="G211" s="21">
        <v>3914</v>
      </c>
      <c r="H211" s="28">
        <v>4218</v>
      </c>
      <c r="I211" s="28"/>
      <c r="J211" s="23">
        <f t="shared" si="9"/>
        <v>3977.33</v>
      </c>
      <c r="K211" s="24">
        <f t="shared" si="10"/>
        <v>176.42625151099884</v>
      </c>
      <c r="L211" s="24">
        <f t="shared" si="11"/>
        <v>4.4357961625260879E-2</v>
      </c>
      <c r="M211" s="24">
        <f>IF(L211&lt;0.06,J211,IF(L211&gt;0.32,#REF!,MIN(F211:H211)))</f>
        <v>3977.33</v>
      </c>
      <c r="N211" s="24">
        <f t="shared" si="12"/>
        <v>3977.33</v>
      </c>
    </row>
    <row r="212" spans="1:14" ht="25.5" x14ac:dyDescent="0.25">
      <c r="A212" s="16">
        <v>194</v>
      </c>
      <c r="B212" s="13"/>
      <c r="C212" s="27" t="s">
        <v>141</v>
      </c>
      <c r="D212" s="16" t="s">
        <v>28</v>
      </c>
      <c r="E212" s="20">
        <v>1</v>
      </c>
      <c r="F212" s="21">
        <v>7000</v>
      </c>
      <c r="G212" s="21">
        <v>7490</v>
      </c>
      <c r="H212" s="28">
        <v>7770</v>
      </c>
      <c r="I212" s="28"/>
      <c r="J212" s="23">
        <f t="shared" si="9"/>
        <v>7420</v>
      </c>
      <c r="K212" s="24">
        <f t="shared" si="10"/>
        <v>318.22423959633664</v>
      </c>
      <c r="L212" s="24">
        <f t="shared" si="11"/>
        <v>4.288736382699955E-2</v>
      </c>
      <c r="M212" s="24">
        <f>IF(L212&lt;0.06,J212,IF(L212&gt;0.32,#REF!,MIN(F212:H212)))</f>
        <v>7420</v>
      </c>
      <c r="N212" s="24">
        <f t="shared" si="12"/>
        <v>7420</v>
      </c>
    </row>
    <row r="213" spans="1:14" ht="25.5" x14ac:dyDescent="0.25">
      <c r="A213" s="16">
        <v>195</v>
      </c>
      <c r="B213" s="13"/>
      <c r="C213" s="27" t="s">
        <v>124</v>
      </c>
      <c r="D213" s="16" t="s">
        <v>28</v>
      </c>
      <c r="E213" s="20">
        <v>1</v>
      </c>
      <c r="F213" s="21">
        <v>3200</v>
      </c>
      <c r="G213" s="21">
        <v>3232</v>
      </c>
      <c r="H213" s="28">
        <v>3552</v>
      </c>
      <c r="I213" s="28"/>
      <c r="J213" s="23">
        <f t="shared" ref="J213:J276" si="13">IFERROR(ROUND(AVERAGEIF(F213:H213,"&gt;0"),2),"")</f>
        <v>3328</v>
      </c>
      <c r="K213" s="24">
        <f t="shared" ref="K213:K276" si="14">IFERROR(_xlfn.STDEV.P($F213:$H213),"")</f>
        <v>158.92975387468096</v>
      </c>
      <c r="L213" s="24">
        <f t="shared" ref="L213:L276" si="15">IFERROR(K213/J213,"")</f>
        <v>4.7755334697920961E-2</v>
      </c>
      <c r="M213" s="24">
        <f>IF(L213&lt;0.06,J213,IF(L213&gt;0.32,#REF!,MIN(F213:H213)))</f>
        <v>3328</v>
      </c>
      <c r="N213" s="24">
        <f t="shared" ref="N213:N276" si="16">IFERROR(M213*E213,"")</f>
        <v>3328</v>
      </c>
    </row>
    <row r="214" spans="1:14" ht="25.5" x14ac:dyDescent="0.25">
      <c r="A214" s="16">
        <v>196</v>
      </c>
      <c r="B214" s="13"/>
      <c r="C214" s="27" t="s">
        <v>125</v>
      </c>
      <c r="D214" s="16" t="s">
        <v>28</v>
      </c>
      <c r="E214" s="20">
        <v>1</v>
      </c>
      <c r="F214" s="21">
        <v>7000</v>
      </c>
      <c r="G214" s="21">
        <v>7490</v>
      </c>
      <c r="H214" s="28">
        <v>7140</v>
      </c>
      <c r="I214" s="28"/>
      <c r="J214" s="23">
        <f t="shared" si="13"/>
        <v>7210</v>
      </c>
      <c r="K214" s="24">
        <f t="shared" si="14"/>
        <v>206.07442021431643</v>
      </c>
      <c r="L214" s="24">
        <f t="shared" si="15"/>
        <v>2.8581750376465525E-2</v>
      </c>
      <c r="M214" s="24">
        <f>IF(L214&lt;0.06,J214,IF(L214&gt;0.32,#REF!,MIN(F214:H214)))</f>
        <v>7210</v>
      </c>
      <c r="N214" s="24">
        <f t="shared" si="16"/>
        <v>7210</v>
      </c>
    </row>
    <row r="215" spans="1:14" ht="25.5" x14ac:dyDescent="0.25">
      <c r="A215" s="16">
        <v>197</v>
      </c>
      <c r="B215" s="13"/>
      <c r="C215" s="27" t="s">
        <v>126</v>
      </c>
      <c r="D215" s="16" t="s">
        <v>28</v>
      </c>
      <c r="E215" s="20">
        <v>1</v>
      </c>
      <c r="F215" s="21">
        <v>3500</v>
      </c>
      <c r="G215" s="21">
        <v>3640</v>
      </c>
      <c r="H215" s="28">
        <v>3780</v>
      </c>
      <c r="I215" s="28"/>
      <c r="J215" s="23">
        <f t="shared" si="13"/>
        <v>3640</v>
      </c>
      <c r="K215" s="24">
        <f t="shared" si="14"/>
        <v>114.30952132988165</v>
      </c>
      <c r="L215" s="24">
        <f t="shared" si="15"/>
        <v>3.1403714651066388E-2</v>
      </c>
      <c r="M215" s="24">
        <f>IF(L215&lt;0.06,J215,IF(L215&gt;0.32,#REF!,MIN(F215:H215)))</f>
        <v>3640</v>
      </c>
      <c r="N215" s="24">
        <f t="shared" si="16"/>
        <v>3640</v>
      </c>
    </row>
    <row r="216" spans="1:14" x14ac:dyDescent="0.25">
      <c r="A216" s="16">
        <v>198</v>
      </c>
      <c r="B216" s="13" t="s">
        <v>144</v>
      </c>
      <c r="C216" s="27" t="s">
        <v>121</v>
      </c>
      <c r="D216" s="16" t="s">
        <v>28</v>
      </c>
      <c r="E216" s="20">
        <v>1</v>
      </c>
      <c r="F216" s="21">
        <v>200</v>
      </c>
      <c r="G216" s="21">
        <v>204</v>
      </c>
      <c r="H216" s="28">
        <v>218</v>
      </c>
      <c r="I216" s="28"/>
      <c r="J216" s="23">
        <f t="shared" si="13"/>
        <v>207.33</v>
      </c>
      <c r="K216" s="24">
        <f t="shared" si="14"/>
        <v>7.71722460186015</v>
      </c>
      <c r="L216" s="24">
        <f t="shared" si="15"/>
        <v>3.7221938946896974E-2</v>
      </c>
      <c r="M216" s="24">
        <f>IF(L216&lt;0.06,J216,IF(L216&gt;0.32,#REF!,MIN(F216:H216)))</f>
        <v>207.33</v>
      </c>
      <c r="N216" s="24">
        <f t="shared" si="16"/>
        <v>207.33</v>
      </c>
    </row>
    <row r="217" spans="1:14" x14ac:dyDescent="0.25">
      <c r="A217" s="16">
        <v>199</v>
      </c>
      <c r="B217" s="13"/>
      <c r="C217" s="27" t="s">
        <v>122</v>
      </c>
      <c r="D217" s="16" t="s">
        <v>28</v>
      </c>
      <c r="E217" s="20">
        <v>1</v>
      </c>
      <c r="F217" s="21">
        <v>1000</v>
      </c>
      <c r="G217" s="21">
        <v>1100</v>
      </c>
      <c r="H217" s="28">
        <v>1030</v>
      </c>
      <c r="I217" s="28"/>
      <c r="J217" s="23">
        <f t="shared" si="13"/>
        <v>1043.33</v>
      </c>
      <c r="K217" s="24">
        <f t="shared" si="14"/>
        <v>41.899350299921778</v>
      </c>
      <c r="L217" s="24">
        <f t="shared" si="15"/>
        <v>4.0159249997528859E-2</v>
      </c>
      <c r="M217" s="24">
        <f>IF(L217&lt;0.06,J217,IF(L217&gt;0.32,#REF!,MIN(F217:H217)))</f>
        <v>1043.33</v>
      </c>
      <c r="N217" s="24">
        <f t="shared" si="16"/>
        <v>1043.33</v>
      </c>
    </row>
    <row r="218" spans="1:14" ht="25.5" x14ac:dyDescent="0.25">
      <c r="A218" s="16">
        <v>200</v>
      </c>
      <c r="B218" s="13"/>
      <c r="C218" s="27" t="s">
        <v>123</v>
      </c>
      <c r="D218" s="16" t="s">
        <v>28</v>
      </c>
      <c r="E218" s="20">
        <v>1</v>
      </c>
      <c r="F218" s="21">
        <v>4000</v>
      </c>
      <c r="G218" s="21">
        <v>4240</v>
      </c>
      <c r="H218" s="28">
        <v>4280</v>
      </c>
      <c r="I218" s="28"/>
      <c r="J218" s="23">
        <f t="shared" si="13"/>
        <v>4173.33</v>
      </c>
      <c r="K218" s="24">
        <f t="shared" si="14"/>
        <v>123.64824660660939</v>
      </c>
      <c r="L218" s="24">
        <f t="shared" si="15"/>
        <v>2.9628197771709736E-2</v>
      </c>
      <c r="M218" s="24">
        <f>IF(L218&lt;0.06,J218,IF(L218&gt;0.32,#REF!,MIN(F218:H218)))</f>
        <v>4173.33</v>
      </c>
      <c r="N218" s="24">
        <f t="shared" si="16"/>
        <v>4173.33</v>
      </c>
    </row>
    <row r="219" spans="1:14" ht="25.5" x14ac:dyDescent="0.25">
      <c r="A219" s="16">
        <v>201</v>
      </c>
      <c r="B219" s="13"/>
      <c r="C219" s="27" t="s">
        <v>140</v>
      </c>
      <c r="D219" s="16" t="s">
        <v>28</v>
      </c>
      <c r="E219" s="20">
        <v>1</v>
      </c>
      <c r="F219" s="21">
        <v>3800</v>
      </c>
      <c r="G219" s="21">
        <v>4218</v>
      </c>
      <c r="H219" s="28">
        <v>4180</v>
      </c>
      <c r="I219" s="28"/>
      <c r="J219" s="23">
        <f t="shared" si="13"/>
        <v>4066</v>
      </c>
      <c r="K219" s="24">
        <f t="shared" si="14"/>
        <v>188.72908272618363</v>
      </c>
      <c r="L219" s="24">
        <f t="shared" si="15"/>
        <v>4.6416400080222242E-2</v>
      </c>
      <c r="M219" s="24">
        <f>IF(L219&lt;0.06,J219,IF(L219&gt;0.32,#REF!,MIN(F219:H219)))</f>
        <v>4066</v>
      </c>
      <c r="N219" s="24">
        <f t="shared" si="16"/>
        <v>4066</v>
      </c>
    </row>
    <row r="220" spans="1:14" ht="25.5" x14ac:dyDescent="0.25">
      <c r="A220" s="16">
        <v>202</v>
      </c>
      <c r="B220" s="13"/>
      <c r="C220" s="27" t="s">
        <v>141</v>
      </c>
      <c r="D220" s="16" t="s">
        <v>28</v>
      </c>
      <c r="E220" s="20">
        <v>1</v>
      </c>
      <c r="F220" s="21">
        <v>7000</v>
      </c>
      <c r="G220" s="21">
        <v>7420</v>
      </c>
      <c r="H220" s="28">
        <v>7560</v>
      </c>
      <c r="I220" s="28"/>
      <c r="J220" s="23">
        <f t="shared" si="13"/>
        <v>7326.67</v>
      </c>
      <c r="K220" s="24">
        <f t="shared" si="14"/>
        <v>237.95424396766327</v>
      </c>
      <c r="L220" s="24">
        <f t="shared" si="15"/>
        <v>3.2477816520692655E-2</v>
      </c>
      <c r="M220" s="24">
        <f>IF(L220&lt;0.06,J220,IF(L220&gt;0.32,#REF!,MIN(F220:H220)))</f>
        <v>7326.67</v>
      </c>
      <c r="N220" s="24">
        <f t="shared" si="16"/>
        <v>7326.67</v>
      </c>
    </row>
    <row r="221" spans="1:14" ht="25.5" x14ac:dyDescent="0.25">
      <c r="A221" s="16">
        <v>203</v>
      </c>
      <c r="B221" s="13"/>
      <c r="C221" s="27" t="s">
        <v>124</v>
      </c>
      <c r="D221" s="16" t="s">
        <v>28</v>
      </c>
      <c r="E221" s="20">
        <v>1</v>
      </c>
      <c r="F221" s="21">
        <v>3200</v>
      </c>
      <c r="G221" s="21">
        <v>3264</v>
      </c>
      <c r="H221" s="28">
        <v>3392</v>
      </c>
      <c r="I221" s="28"/>
      <c r="J221" s="23">
        <f t="shared" si="13"/>
        <v>3285.33</v>
      </c>
      <c r="K221" s="24">
        <f t="shared" si="14"/>
        <v>79.82202425117741</v>
      </c>
      <c r="L221" s="24">
        <f t="shared" si="15"/>
        <v>2.4296501188975663E-2</v>
      </c>
      <c r="M221" s="24">
        <f>IF(L221&lt;0.06,J221,IF(L221&gt;0.32,#REF!,MIN(F221:H221)))</f>
        <v>3285.33</v>
      </c>
      <c r="N221" s="24">
        <f t="shared" si="16"/>
        <v>3285.33</v>
      </c>
    </row>
    <row r="222" spans="1:14" ht="25.5" x14ac:dyDescent="0.25">
      <c r="A222" s="16">
        <v>204</v>
      </c>
      <c r="B222" s="13"/>
      <c r="C222" s="27" t="s">
        <v>125</v>
      </c>
      <c r="D222" s="16" t="s">
        <v>28</v>
      </c>
      <c r="E222" s="20">
        <v>1</v>
      </c>
      <c r="F222" s="21">
        <v>7000</v>
      </c>
      <c r="G222" s="21">
        <v>7140</v>
      </c>
      <c r="H222" s="28">
        <v>7070</v>
      </c>
      <c r="I222" s="28"/>
      <c r="J222" s="23">
        <f t="shared" si="13"/>
        <v>7070</v>
      </c>
      <c r="K222" s="24">
        <f t="shared" si="14"/>
        <v>57.154760664940824</v>
      </c>
      <c r="L222" s="24">
        <f t="shared" si="15"/>
        <v>8.0841245636408526E-3</v>
      </c>
      <c r="M222" s="24">
        <f>IF(L222&lt;0.06,J222,IF(L222&gt;0.32,#REF!,MIN(F222:H222)))</f>
        <v>7070</v>
      </c>
      <c r="N222" s="24">
        <f t="shared" si="16"/>
        <v>7070</v>
      </c>
    </row>
    <row r="223" spans="1:14" ht="25.5" x14ac:dyDescent="0.25">
      <c r="A223" s="16">
        <v>205</v>
      </c>
      <c r="B223" s="13"/>
      <c r="C223" s="27" t="s">
        <v>126</v>
      </c>
      <c r="D223" s="16" t="s">
        <v>28</v>
      </c>
      <c r="E223" s="20">
        <v>1</v>
      </c>
      <c r="F223" s="21">
        <v>3200</v>
      </c>
      <c r="G223" s="21">
        <v>3520</v>
      </c>
      <c r="H223" s="28">
        <v>3424</v>
      </c>
      <c r="I223" s="28"/>
      <c r="J223" s="23">
        <f t="shared" si="13"/>
        <v>3381.33</v>
      </c>
      <c r="K223" s="24">
        <f t="shared" si="14"/>
        <v>134.07792095974969</v>
      </c>
      <c r="L223" s="24">
        <f t="shared" si="15"/>
        <v>3.9652421076839493E-2</v>
      </c>
      <c r="M223" s="24">
        <f>IF(L223&lt;0.06,J223,IF(L223&gt;0.32,#REF!,MIN(F223:H223)))</f>
        <v>3381.33</v>
      </c>
      <c r="N223" s="24">
        <f t="shared" si="16"/>
        <v>3381.33</v>
      </c>
    </row>
    <row r="224" spans="1:14" x14ac:dyDescent="0.25">
      <c r="A224" s="16">
        <v>206</v>
      </c>
      <c r="B224" s="13" t="s">
        <v>145</v>
      </c>
      <c r="C224" s="27" t="s">
        <v>121</v>
      </c>
      <c r="D224" s="16" t="s">
        <v>28</v>
      </c>
      <c r="E224" s="20">
        <v>1</v>
      </c>
      <c r="F224" s="21">
        <v>200</v>
      </c>
      <c r="G224" s="21">
        <v>218</v>
      </c>
      <c r="H224" s="28">
        <v>202</v>
      </c>
      <c r="I224" s="28"/>
      <c r="J224" s="23">
        <f t="shared" si="13"/>
        <v>206.67</v>
      </c>
      <c r="K224" s="24">
        <f t="shared" si="14"/>
        <v>8.055363982396381</v>
      </c>
      <c r="L224" s="24">
        <f t="shared" si="15"/>
        <v>3.8976938996450293E-2</v>
      </c>
      <c r="M224" s="24">
        <f>IF(L224&lt;0.06,J224,IF(L224&gt;0.32,#REF!,MIN(F224:H224)))</f>
        <v>206.67</v>
      </c>
      <c r="N224" s="24">
        <f t="shared" si="16"/>
        <v>206.67</v>
      </c>
    </row>
    <row r="225" spans="1:14" x14ac:dyDescent="0.25">
      <c r="A225" s="16">
        <v>207</v>
      </c>
      <c r="B225" s="13"/>
      <c r="C225" s="27" t="s">
        <v>122</v>
      </c>
      <c r="D225" s="16" t="s">
        <v>28</v>
      </c>
      <c r="E225" s="20">
        <v>1</v>
      </c>
      <c r="F225" s="21">
        <v>1000</v>
      </c>
      <c r="G225" s="21">
        <v>1070</v>
      </c>
      <c r="H225" s="28">
        <v>1040</v>
      </c>
      <c r="I225" s="28"/>
      <c r="J225" s="23">
        <f t="shared" si="13"/>
        <v>1036.67</v>
      </c>
      <c r="K225" s="24">
        <f t="shared" si="14"/>
        <v>28.674417556808756</v>
      </c>
      <c r="L225" s="24">
        <f t="shared" si="15"/>
        <v>2.7660120922577823E-2</v>
      </c>
      <c r="M225" s="24">
        <f>IF(L225&lt;0.06,J225,IF(L225&gt;0.32,#REF!,MIN(F225:H225)))</f>
        <v>1036.67</v>
      </c>
      <c r="N225" s="24">
        <f t="shared" si="16"/>
        <v>1036.67</v>
      </c>
    </row>
    <row r="226" spans="1:14" ht="25.5" x14ac:dyDescent="0.25">
      <c r="A226" s="16">
        <v>208</v>
      </c>
      <c r="B226" s="13"/>
      <c r="C226" s="27" t="s">
        <v>123</v>
      </c>
      <c r="D226" s="16" t="s">
        <v>28</v>
      </c>
      <c r="E226" s="20">
        <v>1</v>
      </c>
      <c r="F226" s="21">
        <v>4000</v>
      </c>
      <c r="G226" s="21">
        <v>4240</v>
      </c>
      <c r="H226" s="28">
        <v>4120</v>
      </c>
      <c r="I226" s="28"/>
      <c r="J226" s="23">
        <f t="shared" si="13"/>
        <v>4120</v>
      </c>
      <c r="K226" s="24">
        <f t="shared" si="14"/>
        <v>97.979589711327122</v>
      </c>
      <c r="L226" s="24">
        <f t="shared" si="15"/>
        <v>2.3781453813428912E-2</v>
      </c>
      <c r="M226" s="24">
        <f>IF(L226&lt;0.06,J226,IF(L226&gt;0.32,#REF!,MIN(F226:H226)))</f>
        <v>4120</v>
      </c>
      <c r="N226" s="24">
        <f t="shared" si="16"/>
        <v>4120</v>
      </c>
    </row>
    <row r="227" spans="1:14" ht="25.5" x14ac:dyDescent="0.25">
      <c r="A227" s="16">
        <v>209</v>
      </c>
      <c r="B227" s="13"/>
      <c r="C227" s="27" t="s">
        <v>140</v>
      </c>
      <c r="D227" s="16" t="s">
        <v>28</v>
      </c>
      <c r="E227" s="20">
        <v>1</v>
      </c>
      <c r="F227" s="21">
        <v>3800</v>
      </c>
      <c r="G227" s="21">
        <v>3876</v>
      </c>
      <c r="H227" s="28">
        <v>3990</v>
      </c>
      <c r="I227" s="28"/>
      <c r="J227" s="23">
        <f t="shared" si="13"/>
        <v>3888.67</v>
      </c>
      <c r="K227" s="24">
        <f t="shared" si="14"/>
        <v>78.082577370940356</v>
      </c>
      <c r="L227" s="24">
        <f t="shared" si="15"/>
        <v>2.0079507227648619E-2</v>
      </c>
      <c r="M227" s="24">
        <f>IF(L227&lt;0.06,J227,IF(L227&gt;0.32,#REF!,MIN(F227:H227)))</f>
        <v>3888.67</v>
      </c>
      <c r="N227" s="24">
        <f t="shared" si="16"/>
        <v>3888.67</v>
      </c>
    </row>
    <row r="228" spans="1:14" ht="25.5" x14ac:dyDescent="0.25">
      <c r="A228" s="16">
        <v>210</v>
      </c>
      <c r="B228" s="13"/>
      <c r="C228" s="27" t="s">
        <v>141</v>
      </c>
      <c r="D228" s="16" t="s">
        <v>28</v>
      </c>
      <c r="E228" s="20">
        <v>1</v>
      </c>
      <c r="F228" s="21">
        <v>7000</v>
      </c>
      <c r="G228" s="21">
        <v>7700</v>
      </c>
      <c r="H228" s="28">
        <v>7700</v>
      </c>
      <c r="I228" s="28"/>
      <c r="J228" s="23">
        <f t="shared" si="13"/>
        <v>7466.67</v>
      </c>
      <c r="K228" s="24">
        <f t="shared" si="14"/>
        <v>329.98316455372219</v>
      </c>
      <c r="L228" s="24">
        <f t="shared" si="15"/>
        <v>4.4194154094626147E-2</v>
      </c>
      <c r="M228" s="24">
        <f>IF(L228&lt;0.06,J228,IF(L228&gt;0.32,#REF!,MIN(F228:H228)))</f>
        <v>7466.67</v>
      </c>
      <c r="N228" s="24">
        <f t="shared" si="16"/>
        <v>7466.67</v>
      </c>
    </row>
    <row r="229" spans="1:14" ht="25.5" x14ac:dyDescent="0.25">
      <c r="A229" s="16">
        <v>211</v>
      </c>
      <c r="B229" s="13"/>
      <c r="C229" s="27" t="s">
        <v>124</v>
      </c>
      <c r="D229" s="16" t="s">
        <v>28</v>
      </c>
      <c r="E229" s="20">
        <v>1</v>
      </c>
      <c r="F229" s="21">
        <v>3200</v>
      </c>
      <c r="G229" s="21">
        <v>3392</v>
      </c>
      <c r="H229" s="28">
        <v>3488</v>
      </c>
      <c r="I229" s="28"/>
      <c r="J229" s="23">
        <f t="shared" si="13"/>
        <v>3360</v>
      </c>
      <c r="K229" s="24">
        <f t="shared" si="14"/>
        <v>119.73303637676612</v>
      </c>
      <c r="L229" s="24">
        <f t="shared" si="15"/>
        <v>3.5634832254989916E-2</v>
      </c>
      <c r="M229" s="24">
        <f>IF(L229&lt;0.06,J229,IF(L229&gt;0.32,#REF!,MIN(F229:H229)))</f>
        <v>3360</v>
      </c>
      <c r="N229" s="24">
        <f t="shared" si="16"/>
        <v>3360</v>
      </c>
    </row>
    <row r="230" spans="1:14" ht="25.5" x14ac:dyDescent="0.25">
      <c r="A230" s="16">
        <v>212</v>
      </c>
      <c r="B230" s="13"/>
      <c r="C230" s="27" t="s">
        <v>125</v>
      </c>
      <c r="D230" s="16" t="s">
        <v>28</v>
      </c>
      <c r="E230" s="20">
        <v>1</v>
      </c>
      <c r="F230" s="21">
        <v>7000</v>
      </c>
      <c r="G230" s="21">
        <v>7070</v>
      </c>
      <c r="H230" s="28">
        <v>7350</v>
      </c>
      <c r="I230" s="28"/>
      <c r="J230" s="23">
        <f t="shared" si="13"/>
        <v>7140</v>
      </c>
      <c r="K230" s="24">
        <f t="shared" si="14"/>
        <v>151.21728296285008</v>
      </c>
      <c r="L230" s="24">
        <f t="shared" si="15"/>
        <v>2.1178891171267519E-2</v>
      </c>
      <c r="M230" s="24">
        <f>IF(L230&lt;0.06,J230,IF(L230&gt;0.32,#REF!,MIN(F230:H230)))</f>
        <v>7140</v>
      </c>
      <c r="N230" s="24">
        <f t="shared" si="16"/>
        <v>7140</v>
      </c>
    </row>
    <row r="231" spans="1:14" ht="25.5" x14ac:dyDescent="0.25">
      <c r="A231" s="16">
        <v>213</v>
      </c>
      <c r="B231" s="13"/>
      <c r="C231" s="27" t="s">
        <v>126</v>
      </c>
      <c r="D231" s="16" t="s">
        <v>28</v>
      </c>
      <c r="E231" s="20">
        <v>1</v>
      </c>
      <c r="F231" s="21">
        <v>3200</v>
      </c>
      <c r="G231" s="21">
        <v>3232</v>
      </c>
      <c r="H231" s="28">
        <v>3232</v>
      </c>
      <c r="I231" s="28"/>
      <c r="J231" s="23">
        <f t="shared" si="13"/>
        <v>3221.33</v>
      </c>
      <c r="K231" s="24">
        <f t="shared" si="14"/>
        <v>15.084944665313014</v>
      </c>
      <c r="L231" s="24">
        <f t="shared" si="15"/>
        <v>4.6828312111187034E-3</v>
      </c>
      <c r="M231" s="24">
        <f>IF(L231&lt;0.06,J231,IF(L231&gt;0.32,#REF!,MIN(F231:H231)))</f>
        <v>3221.33</v>
      </c>
      <c r="N231" s="24">
        <f t="shared" si="16"/>
        <v>3221.33</v>
      </c>
    </row>
    <row r="232" spans="1:14" x14ac:dyDescent="0.25">
      <c r="A232" s="16">
        <v>214</v>
      </c>
      <c r="B232" s="13" t="s">
        <v>146</v>
      </c>
      <c r="C232" s="27" t="s">
        <v>121</v>
      </c>
      <c r="D232" s="16" t="s">
        <v>28</v>
      </c>
      <c r="E232" s="20">
        <v>1</v>
      </c>
      <c r="F232" s="21">
        <v>200</v>
      </c>
      <c r="G232" s="21">
        <v>210</v>
      </c>
      <c r="H232" s="28">
        <v>202</v>
      </c>
      <c r="I232" s="28"/>
      <c r="J232" s="23">
        <f t="shared" si="13"/>
        <v>204</v>
      </c>
      <c r="K232" s="24">
        <f t="shared" si="14"/>
        <v>4.3204937989385739</v>
      </c>
      <c r="L232" s="24">
        <f t="shared" si="15"/>
        <v>2.1178891171267519E-2</v>
      </c>
      <c r="M232" s="24">
        <f>IF(L232&lt;0.06,J232,IF(L232&gt;0.32,#REF!,MIN(F232:H232)))</f>
        <v>204</v>
      </c>
      <c r="N232" s="24">
        <f t="shared" si="16"/>
        <v>204</v>
      </c>
    </row>
    <row r="233" spans="1:14" x14ac:dyDescent="0.25">
      <c r="A233" s="16">
        <v>215</v>
      </c>
      <c r="B233" s="13"/>
      <c r="C233" s="27" t="s">
        <v>122</v>
      </c>
      <c r="D233" s="16" t="s">
        <v>28</v>
      </c>
      <c r="E233" s="20">
        <v>1</v>
      </c>
      <c r="F233" s="21">
        <v>1000</v>
      </c>
      <c r="G233" s="21">
        <v>1020</v>
      </c>
      <c r="H233" s="28">
        <v>1030</v>
      </c>
      <c r="I233" s="28"/>
      <c r="J233" s="23">
        <f t="shared" si="13"/>
        <v>1016.67</v>
      </c>
      <c r="K233" s="24">
        <f t="shared" si="14"/>
        <v>12.472191289246473</v>
      </c>
      <c r="L233" s="24">
        <f t="shared" si="15"/>
        <v>1.2267688915032875E-2</v>
      </c>
      <c r="M233" s="24">
        <f>IF(L233&lt;0.06,J233,IF(L233&gt;0.32,#REF!,MIN(F233:H233)))</f>
        <v>1016.67</v>
      </c>
      <c r="N233" s="24">
        <f t="shared" si="16"/>
        <v>1016.67</v>
      </c>
    </row>
    <row r="234" spans="1:14" ht="25.5" x14ac:dyDescent="0.25">
      <c r="A234" s="16">
        <v>216</v>
      </c>
      <c r="B234" s="13"/>
      <c r="C234" s="27" t="s">
        <v>123</v>
      </c>
      <c r="D234" s="16" t="s">
        <v>28</v>
      </c>
      <c r="E234" s="20">
        <v>1</v>
      </c>
      <c r="F234" s="21">
        <v>4000</v>
      </c>
      <c r="G234" s="21">
        <v>4160</v>
      </c>
      <c r="H234" s="28">
        <v>4440</v>
      </c>
      <c r="I234" s="28"/>
      <c r="J234" s="23">
        <f t="shared" si="13"/>
        <v>4200</v>
      </c>
      <c r="K234" s="24">
        <f t="shared" si="14"/>
        <v>181.84242262647808</v>
      </c>
      <c r="L234" s="24">
        <f t="shared" si="15"/>
        <v>4.329581491106621E-2</v>
      </c>
      <c r="M234" s="24">
        <f>IF(L234&lt;0.06,J234,IF(L234&gt;0.32,#REF!,MIN(F234:H234)))</f>
        <v>4200</v>
      </c>
      <c r="N234" s="24">
        <f t="shared" si="16"/>
        <v>4200</v>
      </c>
    </row>
    <row r="235" spans="1:14" ht="25.5" x14ac:dyDescent="0.25">
      <c r="A235" s="16">
        <v>217</v>
      </c>
      <c r="B235" s="13"/>
      <c r="C235" s="27" t="s">
        <v>140</v>
      </c>
      <c r="D235" s="16" t="s">
        <v>28</v>
      </c>
      <c r="E235" s="20">
        <v>1</v>
      </c>
      <c r="F235" s="21">
        <v>3800</v>
      </c>
      <c r="G235" s="21">
        <v>4218</v>
      </c>
      <c r="H235" s="28">
        <v>3990</v>
      </c>
      <c r="I235" s="28"/>
      <c r="J235" s="23">
        <f t="shared" si="13"/>
        <v>4002.67</v>
      </c>
      <c r="K235" s="24">
        <f t="shared" si="14"/>
        <v>170.88267580093918</v>
      </c>
      <c r="L235" s="24">
        <f t="shared" si="15"/>
        <v>4.2692171925474538E-2</v>
      </c>
      <c r="M235" s="24">
        <f>IF(L235&lt;0.06,J235,IF(L235&gt;0.32,#REF!,MIN(F235:H235)))</f>
        <v>4002.67</v>
      </c>
      <c r="N235" s="24">
        <f t="shared" si="16"/>
        <v>4002.67</v>
      </c>
    </row>
    <row r="236" spans="1:14" ht="25.5" x14ac:dyDescent="0.25">
      <c r="A236" s="16">
        <v>218</v>
      </c>
      <c r="B236" s="13"/>
      <c r="C236" s="27" t="s">
        <v>141</v>
      </c>
      <c r="D236" s="16" t="s">
        <v>28</v>
      </c>
      <c r="E236" s="20">
        <v>1</v>
      </c>
      <c r="F236" s="21">
        <v>7000</v>
      </c>
      <c r="G236" s="21">
        <v>7070</v>
      </c>
      <c r="H236" s="28">
        <v>7630</v>
      </c>
      <c r="I236" s="28"/>
      <c r="J236" s="23">
        <f t="shared" si="13"/>
        <v>7233.33</v>
      </c>
      <c r="K236" s="24">
        <f t="shared" si="14"/>
        <v>281.93773938387335</v>
      </c>
      <c r="L236" s="24">
        <f t="shared" si="15"/>
        <v>3.8977585618777705E-2</v>
      </c>
      <c r="M236" s="24">
        <f>IF(L236&lt;0.06,J236,IF(L236&gt;0.32,#REF!,MIN(F236:H236)))</f>
        <v>7233.33</v>
      </c>
      <c r="N236" s="24">
        <f t="shared" si="16"/>
        <v>7233.33</v>
      </c>
    </row>
    <row r="237" spans="1:14" ht="25.5" x14ac:dyDescent="0.25">
      <c r="A237" s="16">
        <v>219</v>
      </c>
      <c r="B237" s="13"/>
      <c r="C237" s="27" t="s">
        <v>124</v>
      </c>
      <c r="D237" s="16" t="s">
        <v>28</v>
      </c>
      <c r="E237" s="20">
        <v>1</v>
      </c>
      <c r="F237" s="21">
        <v>3200</v>
      </c>
      <c r="G237" s="21">
        <v>3264</v>
      </c>
      <c r="H237" s="28">
        <v>3296</v>
      </c>
      <c r="I237" s="28"/>
      <c r="J237" s="23">
        <f t="shared" si="13"/>
        <v>3253.33</v>
      </c>
      <c r="K237" s="24">
        <f t="shared" si="14"/>
        <v>39.911012125588705</v>
      </c>
      <c r="L237" s="24">
        <f t="shared" si="15"/>
        <v>1.2267741706371228E-2</v>
      </c>
      <c r="M237" s="24">
        <f>IF(L237&lt;0.06,J237,IF(L237&gt;0.32,#REF!,MIN(F237:H237)))</f>
        <v>3253.33</v>
      </c>
      <c r="N237" s="24">
        <f t="shared" si="16"/>
        <v>3253.33</v>
      </c>
    </row>
    <row r="238" spans="1:14" ht="25.5" x14ac:dyDescent="0.25">
      <c r="A238" s="16">
        <v>220</v>
      </c>
      <c r="B238" s="13"/>
      <c r="C238" s="27" t="s">
        <v>125</v>
      </c>
      <c r="D238" s="16" t="s">
        <v>28</v>
      </c>
      <c r="E238" s="20">
        <v>1</v>
      </c>
      <c r="F238" s="21">
        <v>9000</v>
      </c>
      <c r="G238" s="21">
        <v>9720</v>
      </c>
      <c r="H238" s="28">
        <v>9450</v>
      </c>
      <c r="I238" s="28"/>
      <c r="J238" s="23">
        <f t="shared" si="13"/>
        <v>9390</v>
      </c>
      <c r="K238" s="24">
        <f t="shared" si="14"/>
        <v>296.98484809834997</v>
      </c>
      <c r="L238" s="24">
        <f t="shared" si="15"/>
        <v>3.1627779350197012E-2</v>
      </c>
      <c r="M238" s="24">
        <f>IF(L238&lt;0.06,J238,IF(L238&gt;0.32,#REF!,MIN(F238:H238)))</f>
        <v>9390</v>
      </c>
      <c r="N238" s="24">
        <f t="shared" si="16"/>
        <v>9390</v>
      </c>
    </row>
    <row r="239" spans="1:14" ht="25.5" x14ac:dyDescent="0.25">
      <c r="A239" s="16">
        <v>221</v>
      </c>
      <c r="B239" s="13"/>
      <c r="C239" s="27" t="s">
        <v>126</v>
      </c>
      <c r="D239" s="16" t="s">
        <v>28</v>
      </c>
      <c r="E239" s="20">
        <v>1</v>
      </c>
      <c r="F239" s="21">
        <v>3200</v>
      </c>
      <c r="G239" s="21">
        <v>3328</v>
      </c>
      <c r="H239" s="28">
        <v>3424</v>
      </c>
      <c r="I239" s="28"/>
      <c r="J239" s="23">
        <f t="shared" si="13"/>
        <v>3317.33</v>
      </c>
      <c r="K239" s="24">
        <f t="shared" si="14"/>
        <v>91.758136181788018</v>
      </c>
      <c r="L239" s="24">
        <f t="shared" si="15"/>
        <v>2.7660237655520559E-2</v>
      </c>
      <c r="M239" s="24">
        <f>IF(L239&lt;0.06,J239,IF(L239&gt;0.32,#REF!,MIN(F239:H239)))</f>
        <v>3317.33</v>
      </c>
      <c r="N239" s="24">
        <f t="shared" si="16"/>
        <v>3317.33</v>
      </c>
    </row>
    <row r="240" spans="1:14" x14ac:dyDescent="0.25">
      <c r="A240" s="16">
        <v>222</v>
      </c>
      <c r="B240" s="13" t="s">
        <v>147</v>
      </c>
      <c r="C240" s="27" t="s">
        <v>121</v>
      </c>
      <c r="D240" s="16" t="s">
        <v>28</v>
      </c>
      <c r="E240" s="20">
        <v>1</v>
      </c>
      <c r="F240" s="21">
        <v>200</v>
      </c>
      <c r="G240" s="21">
        <v>220</v>
      </c>
      <c r="H240" s="28">
        <v>210</v>
      </c>
      <c r="I240" s="28"/>
      <c r="J240" s="23">
        <f t="shared" si="13"/>
        <v>210</v>
      </c>
      <c r="K240" s="24">
        <f t="shared" si="14"/>
        <v>8.1649658092772608</v>
      </c>
      <c r="L240" s="24">
        <f t="shared" si="15"/>
        <v>3.8880789567986955E-2</v>
      </c>
      <c r="M240" s="24">
        <f>IF(L240&lt;0.06,J240,IF(L240&gt;0.32,#REF!,MIN(F240:H240)))</f>
        <v>210</v>
      </c>
      <c r="N240" s="24">
        <f t="shared" si="16"/>
        <v>210</v>
      </c>
    </row>
    <row r="241" spans="1:14" x14ac:dyDescent="0.25">
      <c r="A241" s="16">
        <v>223</v>
      </c>
      <c r="B241" s="13"/>
      <c r="C241" s="27" t="s">
        <v>122</v>
      </c>
      <c r="D241" s="16" t="s">
        <v>28</v>
      </c>
      <c r="E241" s="20">
        <v>1</v>
      </c>
      <c r="F241" s="21">
        <v>1000</v>
      </c>
      <c r="G241" s="21">
        <v>1050</v>
      </c>
      <c r="H241" s="28">
        <v>1100</v>
      </c>
      <c r="I241" s="28"/>
      <c r="J241" s="23">
        <f t="shared" si="13"/>
        <v>1050</v>
      </c>
      <c r="K241" s="24">
        <f t="shared" si="14"/>
        <v>40.824829046386306</v>
      </c>
      <c r="L241" s="24">
        <f t="shared" si="15"/>
        <v>3.8880789567986955E-2</v>
      </c>
      <c r="M241" s="24">
        <f>IF(L241&lt;0.06,J241,IF(L241&gt;0.32,#REF!,MIN(F241:H241)))</f>
        <v>1050</v>
      </c>
      <c r="N241" s="24">
        <f t="shared" si="16"/>
        <v>1050</v>
      </c>
    </row>
    <row r="242" spans="1:14" ht="25.5" x14ac:dyDescent="0.25">
      <c r="A242" s="16">
        <v>224</v>
      </c>
      <c r="B242" s="13"/>
      <c r="C242" s="27" t="s">
        <v>123</v>
      </c>
      <c r="D242" s="16" t="s">
        <v>28</v>
      </c>
      <c r="E242" s="20">
        <v>1</v>
      </c>
      <c r="F242" s="21">
        <v>4000</v>
      </c>
      <c r="G242" s="21">
        <v>4440</v>
      </c>
      <c r="H242" s="28">
        <v>4280</v>
      </c>
      <c r="I242" s="28"/>
      <c r="J242" s="23">
        <f t="shared" si="13"/>
        <v>4240</v>
      </c>
      <c r="K242" s="24">
        <f t="shared" si="14"/>
        <v>181.84242262647808</v>
      </c>
      <c r="L242" s="24">
        <f t="shared" si="15"/>
        <v>4.288736382699955E-2</v>
      </c>
      <c r="M242" s="24">
        <f>IF(L242&lt;0.06,J242,IF(L242&gt;0.32,#REF!,MIN(F242:H242)))</f>
        <v>4240</v>
      </c>
      <c r="N242" s="24">
        <f t="shared" si="16"/>
        <v>4240</v>
      </c>
    </row>
    <row r="243" spans="1:14" ht="25.5" x14ac:dyDescent="0.25">
      <c r="A243" s="16">
        <v>225</v>
      </c>
      <c r="B243" s="13"/>
      <c r="C243" s="27" t="s">
        <v>140</v>
      </c>
      <c r="D243" s="16" t="s">
        <v>28</v>
      </c>
      <c r="E243" s="20">
        <v>1</v>
      </c>
      <c r="F243" s="21">
        <v>4000</v>
      </c>
      <c r="G243" s="21">
        <v>4280</v>
      </c>
      <c r="H243" s="28">
        <v>4120</v>
      </c>
      <c r="I243" s="28"/>
      <c r="J243" s="23">
        <f t="shared" si="13"/>
        <v>4133.33</v>
      </c>
      <c r="K243" s="24">
        <f t="shared" si="14"/>
        <v>114.69767022723502</v>
      </c>
      <c r="L243" s="24">
        <f t="shared" si="15"/>
        <v>2.7749458723894543E-2</v>
      </c>
      <c r="M243" s="24">
        <f>IF(L243&lt;0.06,J243,IF(L243&gt;0.32,#REF!,MIN(F243:H243)))</f>
        <v>4133.33</v>
      </c>
      <c r="N243" s="24">
        <f t="shared" si="16"/>
        <v>4133.33</v>
      </c>
    </row>
    <row r="244" spans="1:14" ht="25.5" x14ac:dyDescent="0.25">
      <c r="A244" s="16">
        <v>226</v>
      </c>
      <c r="B244" s="13"/>
      <c r="C244" s="27" t="s">
        <v>141</v>
      </c>
      <c r="D244" s="16" t="s">
        <v>28</v>
      </c>
      <c r="E244" s="20">
        <v>1</v>
      </c>
      <c r="F244" s="21">
        <v>5000</v>
      </c>
      <c r="G244" s="21">
        <v>5300</v>
      </c>
      <c r="H244" s="28">
        <v>5550</v>
      </c>
      <c r="I244" s="28"/>
      <c r="J244" s="23">
        <f t="shared" si="13"/>
        <v>5283.33</v>
      </c>
      <c r="K244" s="24">
        <f t="shared" si="14"/>
        <v>224.84562605386736</v>
      </c>
      <c r="L244" s="24">
        <f t="shared" si="15"/>
        <v>4.2557558595406185E-2</v>
      </c>
      <c r="M244" s="24">
        <f>IF(L244&lt;0.06,J244,IF(L244&gt;0.32,#REF!,MIN(F244:H244)))</f>
        <v>5283.33</v>
      </c>
      <c r="N244" s="24">
        <f t="shared" si="16"/>
        <v>5283.33</v>
      </c>
    </row>
    <row r="245" spans="1:14" ht="25.5" x14ac:dyDescent="0.25">
      <c r="A245" s="16">
        <v>227</v>
      </c>
      <c r="B245" s="13"/>
      <c r="C245" s="27" t="s">
        <v>124</v>
      </c>
      <c r="D245" s="16" t="s">
        <v>28</v>
      </c>
      <c r="E245" s="20">
        <v>1</v>
      </c>
      <c r="F245" s="21">
        <v>3200</v>
      </c>
      <c r="G245" s="21">
        <v>3264</v>
      </c>
      <c r="H245" s="28">
        <v>3360</v>
      </c>
      <c r="I245" s="28"/>
      <c r="J245" s="23">
        <f t="shared" si="13"/>
        <v>3274.67</v>
      </c>
      <c r="K245" s="24">
        <f t="shared" si="14"/>
        <v>65.75374936500242</v>
      </c>
      <c r="L245" s="24">
        <f t="shared" si="15"/>
        <v>2.0079504000403831E-2</v>
      </c>
      <c r="M245" s="24">
        <f>IF(L245&lt;0.06,J245,IF(L245&gt;0.32,#REF!,MIN(F245:H245)))</f>
        <v>3274.67</v>
      </c>
      <c r="N245" s="24">
        <f t="shared" si="16"/>
        <v>3274.67</v>
      </c>
    </row>
    <row r="246" spans="1:14" ht="25.5" x14ac:dyDescent="0.25">
      <c r="A246" s="16">
        <v>228</v>
      </c>
      <c r="B246" s="13"/>
      <c r="C246" s="27" t="s">
        <v>125</v>
      </c>
      <c r="D246" s="16" t="s">
        <v>28</v>
      </c>
      <c r="E246" s="20">
        <v>1</v>
      </c>
      <c r="F246" s="21">
        <v>7000</v>
      </c>
      <c r="G246" s="21">
        <v>7070</v>
      </c>
      <c r="H246" s="28">
        <v>7070</v>
      </c>
      <c r="I246" s="28"/>
      <c r="J246" s="23">
        <f t="shared" si="13"/>
        <v>7046.67</v>
      </c>
      <c r="K246" s="24">
        <f t="shared" si="14"/>
        <v>32.998316455372219</v>
      </c>
      <c r="L246" s="24">
        <f t="shared" si="15"/>
        <v>4.6828241503252205E-3</v>
      </c>
      <c r="M246" s="24">
        <f>IF(L246&lt;0.06,J246,IF(L246&gt;0.32,#REF!,MIN(F246:H246)))</f>
        <v>7046.67</v>
      </c>
      <c r="N246" s="24">
        <f t="shared" si="16"/>
        <v>7046.67</v>
      </c>
    </row>
    <row r="247" spans="1:14" ht="25.5" x14ac:dyDescent="0.25">
      <c r="A247" s="16">
        <v>229</v>
      </c>
      <c r="B247" s="13"/>
      <c r="C247" s="27" t="s">
        <v>126</v>
      </c>
      <c r="D247" s="16" t="s">
        <v>28</v>
      </c>
      <c r="E247" s="20">
        <v>1</v>
      </c>
      <c r="F247" s="21">
        <v>3200</v>
      </c>
      <c r="G247" s="21">
        <v>3296</v>
      </c>
      <c r="H247" s="28">
        <v>3456</v>
      </c>
      <c r="I247" s="28"/>
      <c r="J247" s="23">
        <f t="shared" si="13"/>
        <v>3317.33</v>
      </c>
      <c r="K247" s="24">
        <f t="shared" si="14"/>
        <v>105.59461265719109</v>
      </c>
      <c r="L247" s="24">
        <f t="shared" si="15"/>
        <v>3.1831205414351631E-2</v>
      </c>
      <c r="M247" s="24">
        <f>IF(L247&lt;0.06,J247,IF(L247&gt;0.32,#REF!,MIN(F247:H247)))</f>
        <v>3317.33</v>
      </c>
      <c r="N247" s="24">
        <f t="shared" si="16"/>
        <v>3317.33</v>
      </c>
    </row>
    <row r="248" spans="1:14" x14ac:dyDescent="0.25">
      <c r="A248" s="16">
        <v>230</v>
      </c>
      <c r="B248" s="13" t="s">
        <v>148</v>
      </c>
      <c r="C248" s="27" t="s">
        <v>121</v>
      </c>
      <c r="D248" s="16" t="s">
        <v>28</v>
      </c>
      <c r="E248" s="20">
        <v>1</v>
      </c>
      <c r="F248" s="21">
        <v>200</v>
      </c>
      <c r="G248" s="21">
        <v>222</v>
      </c>
      <c r="H248" s="28">
        <v>210</v>
      </c>
      <c r="I248" s="28"/>
      <c r="J248" s="23">
        <f t="shared" si="13"/>
        <v>210.67</v>
      </c>
      <c r="K248" s="24">
        <f t="shared" si="14"/>
        <v>8.9938250421546933</v>
      </c>
      <c r="L248" s="24">
        <f t="shared" si="15"/>
        <v>4.2691531979658678E-2</v>
      </c>
      <c r="M248" s="24">
        <f>IF(L248&lt;0.06,J248,IF(L248&gt;0.32,#REF!,MIN(F248:H248)))</f>
        <v>210.67</v>
      </c>
      <c r="N248" s="24">
        <f t="shared" si="16"/>
        <v>210.67</v>
      </c>
    </row>
    <row r="249" spans="1:14" x14ac:dyDescent="0.25">
      <c r="A249" s="16">
        <v>231</v>
      </c>
      <c r="B249" s="13"/>
      <c r="C249" s="27" t="s">
        <v>122</v>
      </c>
      <c r="D249" s="16" t="s">
        <v>28</v>
      </c>
      <c r="E249" s="20">
        <v>1</v>
      </c>
      <c r="F249" s="21">
        <v>1000</v>
      </c>
      <c r="G249" s="21">
        <v>1040</v>
      </c>
      <c r="H249" s="28">
        <v>1080</v>
      </c>
      <c r="I249" s="28"/>
      <c r="J249" s="23">
        <f t="shared" si="13"/>
        <v>1040</v>
      </c>
      <c r="K249" s="24">
        <f t="shared" si="14"/>
        <v>32.659863237109043</v>
      </c>
      <c r="L249" s="24">
        <f t="shared" si="15"/>
        <v>3.1403714651066388E-2</v>
      </c>
      <c r="M249" s="24">
        <f>IF(L249&lt;0.06,J249,IF(L249&gt;0.32,#REF!,MIN(F249:H249)))</f>
        <v>1040</v>
      </c>
      <c r="N249" s="24">
        <f t="shared" si="16"/>
        <v>1040</v>
      </c>
    </row>
    <row r="250" spans="1:14" ht="25.5" x14ac:dyDescent="0.25">
      <c r="A250" s="16">
        <v>232</v>
      </c>
      <c r="B250" s="13"/>
      <c r="C250" s="27" t="s">
        <v>123</v>
      </c>
      <c r="D250" s="16" t="s">
        <v>28</v>
      </c>
      <c r="E250" s="20">
        <v>1</v>
      </c>
      <c r="F250" s="21">
        <v>4000</v>
      </c>
      <c r="G250" s="21">
        <v>4200</v>
      </c>
      <c r="H250" s="28">
        <v>4280</v>
      </c>
      <c r="I250" s="28"/>
      <c r="J250" s="23">
        <f t="shared" si="13"/>
        <v>4160</v>
      </c>
      <c r="K250" s="24">
        <f t="shared" si="14"/>
        <v>117.75681155103796</v>
      </c>
      <c r="L250" s="24">
        <f t="shared" si="15"/>
        <v>2.8306925853614894E-2</v>
      </c>
      <c r="M250" s="24">
        <f>IF(L250&lt;0.06,J250,IF(L250&gt;0.32,#REF!,MIN(F250:H250)))</f>
        <v>4160</v>
      </c>
      <c r="N250" s="24">
        <f t="shared" si="16"/>
        <v>4160</v>
      </c>
    </row>
    <row r="251" spans="1:14" ht="25.5" x14ac:dyDescent="0.25">
      <c r="A251" s="16">
        <v>233</v>
      </c>
      <c r="B251" s="13"/>
      <c r="C251" s="27" t="s">
        <v>140</v>
      </c>
      <c r="D251" s="16" t="s">
        <v>28</v>
      </c>
      <c r="E251" s="20">
        <v>1</v>
      </c>
      <c r="F251" s="21">
        <v>4000</v>
      </c>
      <c r="G251" s="21">
        <v>4360</v>
      </c>
      <c r="H251" s="28">
        <v>4200</v>
      </c>
      <c r="I251" s="28"/>
      <c r="J251" s="23">
        <f t="shared" si="13"/>
        <v>4186.67</v>
      </c>
      <c r="K251" s="24">
        <f t="shared" si="14"/>
        <v>147.27148022916347</v>
      </c>
      <c r="L251" s="24">
        <f t="shared" si="15"/>
        <v>3.5176280965340825E-2</v>
      </c>
      <c r="M251" s="24">
        <f>IF(L251&lt;0.06,J251,IF(L251&gt;0.32,#REF!,MIN(F251:H251)))</f>
        <v>4186.67</v>
      </c>
      <c r="N251" s="24">
        <f t="shared" si="16"/>
        <v>4186.67</v>
      </c>
    </row>
    <row r="252" spans="1:14" ht="25.5" x14ac:dyDescent="0.25">
      <c r="A252" s="16">
        <v>234</v>
      </c>
      <c r="B252" s="13"/>
      <c r="C252" s="27" t="s">
        <v>141</v>
      </c>
      <c r="D252" s="16" t="s">
        <v>28</v>
      </c>
      <c r="E252" s="20">
        <v>1</v>
      </c>
      <c r="F252" s="21">
        <v>5000</v>
      </c>
      <c r="G252" s="21">
        <v>5050</v>
      </c>
      <c r="H252" s="28">
        <v>5050</v>
      </c>
      <c r="I252" s="28"/>
      <c r="J252" s="23">
        <f t="shared" si="13"/>
        <v>5033.33</v>
      </c>
      <c r="K252" s="24">
        <f t="shared" si="14"/>
        <v>23.570226039551585</v>
      </c>
      <c r="L252" s="24">
        <f t="shared" si="15"/>
        <v>4.6828294666853921E-3</v>
      </c>
      <c r="M252" s="24">
        <f>IF(L252&lt;0.06,J252,IF(L252&gt;0.32,#REF!,MIN(F252:H252)))</f>
        <v>5033.33</v>
      </c>
      <c r="N252" s="24">
        <f t="shared" si="16"/>
        <v>5033.33</v>
      </c>
    </row>
    <row r="253" spans="1:14" ht="25.5" x14ac:dyDescent="0.25">
      <c r="A253" s="16">
        <v>235</v>
      </c>
      <c r="B253" s="13"/>
      <c r="C253" s="27" t="s">
        <v>124</v>
      </c>
      <c r="D253" s="16" t="s">
        <v>28</v>
      </c>
      <c r="E253" s="20">
        <v>1</v>
      </c>
      <c r="F253" s="21">
        <v>3550</v>
      </c>
      <c r="G253" s="21">
        <v>3621</v>
      </c>
      <c r="H253" s="28">
        <v>3657</v>
      </c>
      <c r="I253" s="28"/>
      <c r="J253" s="23">
        <f t="shared" si="13"/>
        <v>3609.33</v>
      </c>
      <c r="K253" s="24">
        <f t="shared" si="14"/>
        <v>44.454721034128902</v>
      </c>
      <c r="L253" s="24">
        <f t="shared" si="15"/>
        <v>1.2316613065064404E-2</v>
      </c>
      <c r="M253" s="24">
        <f>IF(L253&lt;0.06,J253,IF(L253&gt;0.32,#REF!,MIN(F253:H253)))</f>
        <v>3609.33</v>
      </c>
      <c r="N253" s="24">
        <f t="shared" si="16"/>
        <v>3609.33</v>
      </c>
    </row>
    <row r="254" spans="1:14" ht="25.5" x14ac:dyDescent="0.25">
      <c r="A254" s="16">
        <v>236</v>
      </c>
      <c r="B254" s="13"/>
      <c r="C254" s="27" t="s">
        <v>125</v>
      </c>
      <c r="D254" s="16" t="s">
        <v>28</v>
      </c>
      <c r="E254" s="20">
        <v>1</v>
      </c>
      <c r="F254" s="21">
        <v>9000</v>
      </c>
      <c r="G254" s="21">
        <v>9090</v>
      </c>
      <c r="H254" s="28">
        <v>9360</v>
      </c>
      <c r="I254" s="28"/>
      <c r="J254" s="23">
        <f t="shared" si="13"/>
        <v>9150</v>
      </c>
      <c r="K254" s="24">
        <f t="shared" si="14"/>
        <v>152.97058540778355</v>
      </c>
      <c r="L254" s="24">
        <f t="shared" si="15"/>
        <v>1.6718096765877984E-2</v>
      </c>
      <c r="M254" s="24">
        <f>IF(L254&lt;0.06,J254,IF(L254&gt;0.32,#REF!,MIN(F254:H254)))</f>
        <v>9150</v>
      </c>
      <c r="N254" s="24">
        <f t="shared" si="16"/>
        <v>9150</v>
      </c>
    </row>
    <row r="255" spans="1:14" ht="25.5" x14ac:dyDescent="0.25">
      <c r="A255" s="16">
        <v>237</v>
      </c>
      <c r="B255" s="13"/>
      <c r="C255" s="27" t="s">
        <v>126</v>
      </c>
      <c r="D255" s="16" t="s">
        <v>28</v>
      </c>
      <c r="E255" s="20">
        <v>1</v>
      </c>
      <c r="F255" s="21">
        <v>3200</v>
      </c>
      <c r="G255" s="21">
        <v>3360</v>
      </c>
      <c r="H255" s="28">
        <v>3488</v>
      </c>
      <c r="I255" s="28"/>
      <c r="J255" s="23">
        <f t="shared" si="13"/>
        <v>3349.33</v>
      </c>
      <c r="K255" s="24">
        <f t="shared" si="14"/>
        <v>117.81718418333078</v>
      </c>
      <c r="L255" s="24">
        <f t="shared" si="15"/>
        <v>3.517634398023807E-2</v>
      </c>
      <c r="M255" s="24">
        <f>IF(L255&lt;0.06,J255,IF(L255&gt;0.32,#REF!,MIN(F255:H255)))</f>
        <v>3349.33</v>
      </c>
      <c r="N255" s="24">
        <f t="shared" si="16"/>
        <v>3349.33</v>
      </c>
    </row>
    <row r="256" spans="1:14" x14ac:dyDescent="0.25">
      <c r="A256" s="16">
        <v>238</v>
      </c>
      <c r="B256" s="13" t="s">
        <v>149</v>
      </c>
      <c r="C256" s="27" t="s">
        <v>121</v>
      </c>
      <c r="D256" s="16" t="s">
        <v>28</v>
      </c>
      <c r="E256" s="20">
        <v>1</v>
      </c>
      <c r="F256" s="21">
        <v>200</v>
      </c>
      <c r="G256" s="21">
        <v>220</v>
      </c>
      <c r="H256" s="28">
        <v>202</v>
      </c>
      <c r="I256" s="28"/>
      <c r="J256" s="23">
        <f t="shared" si="13"/>
        <v>207.33</v>
      </c>
      <c r="K256" s="24">
        <f t="shared" si="14"/>
        <v>8.9938250421546933</v>
      </c>
      <c r="L256" s="24">
        <f t="shared" si="15"/>
        <v>4.3379274789729867E-2</v>
      </c>
      <c r="M256" s="24">
        <f>IF(L256&lt;0.06,J256,IF(L256&gt;0.32,#REF!,MIN(F256:H256)))</f>
        <v>207.33</v>
      </c>
      <c r="N256" s="24">
        <f t="shared" si="16"/>
        <v>207.33</v>
      </c>
    </row>
    <row r="257" spans="1:14" x14ac:dyDescent="0.25">
      <c r="A257" s="16">
        <v>239</v>
      </c>
      <c r="B257" s="13"/>
      <c r="C257" s="27" t="s">
        <v>122</v>
      </c>
      <c r="D257" s="16" t="s">
        <v>28</v>
      </c>
      <c r="E257" s="20">
        <v>1</v>
      </c>
      <c r="F257" s="21">
        <v>1000</v>
      </c>
      <c r="G257" s="21">
        <v>1040</v>
      </c>
      <c r="H257" s="28">
        <v>1050</v>
      </c>
      <c r="I257" s="28"/>
      <c r="J257" s="23">
        <f t="shared" si="13"/>
        <v>1030</v>
      </c>
      <c r="K257" s="24">
        <f t="shared" si="14"/>
        <v>21.602468994692867</v>
      </c>
      <c r="L257" s="24">
        <f t="shared" si="15"/>
        <v>2.0973270868633851E-2</v>
      </c>
      <c r="M257" s="24">
        <f>IF(L257&lt;0.06,J257,IF(L257&gt;0.32,#REF!,MIN(F257:H257)))</f>
        <v>1030</v>
      </c>
      <c r="N257" s="24">
        <f t="shared" si="16"/>
        <v>1030</v>
      </c>
    </row>
    <row r="258" spans="1:14" ht="25.5" x14ac:dyDescent="0.25">
      <c r="A258" s="16">
        <v>240</v>
      </c>
      <c r="B258" s="13"/>
      <c r="C258" s="27" t="s">
        <v>123</v>
      </c>
      <c r="D258" s="16" t="s">
        <v>28</v>
      </c>
      <c r="E258" s="20">
        <v>1</v>
      </c>
      <c r="F258" s="21">
        <v>4000</v>
      </c>
      <c r="G258" s="21">
        <v>4240</v>
      </c>
      <c r="H258" s="28">
        <v>4440</v>
      </c>
      <c r="I258" s="28"/>
      <c r="J258" s="23">
        <f t="shared" si="13"/>
        <v>4226.67</v>
      </c>
      <c r="K258" s="24">
        <f t="shared" si="14"/>
        <v>179.87650084309388</v>
      </c>
      <c r="L258" s="24">
        <f t="shared" si="15"/>
        <v>4.2557498182515759E-2</v>
      </c>
      <c r="M258" s="24">
        <f>IF(L258&lt;0.06,J258,IF(L258&gt;0.32,#REF!,MIN(F258:H258)))</f>
        <v>4226.67</v>
      </c>
      <c r="N258" s="24">
        <f t="shared" si="16"/>
        <v>4226.67</v>
      </c>
    </row>
    <row r="259" spans="1:14" ht="25.5" x14ac:dyDescent="0.25">
      <c r="A259" s="16">
        <v>241</v>
      </c>
      <c r="B259" s="13"/>
      <c r="C259" s="27" t="s">
        <v>140</v>
      </c>
      <c r="D259" s="16" t="s">
        <v>28</v>
      </c>
      <c r="E259" s="20">
        <v>1</v>
      </c>
      <c r="F259" s="21">
        <v>4000</v>
      </c>
      <c r="G259" s="21">
        <v>4240</v>
      </c>
      <c r="H259" s="28">
        <v>4400</v>
      </c>
      <c r="I259" s="28"/>
      <c r="J259" s="23">
        <f t="shared" si="13"/>
        <v>4213.33</v>
      </c>
      <c r="K259" s="24">
        <f t="shared" si="14"/>
        <v>164.38437341250602</v>
      </c>
      <c r="L259" s="24">
        <f t="shared" si="15"/>
        <v>3.9015309366345868E-2</v>
      </c>
      <c r="M259" s="24">
        <f>IF(L259&lt;0.06,J259,IF(L259&gt;0.32,#REF!,MIN(F259:H259)))</f>
        <v>4213.33</v>
      </c>
      <c r="N259" s="24">
        <f t="shared" si="16"/>
        <v>4213.33</v>
      </c>
    </row>
    <row r="260" spans="1:14" ht="25.5" x14ac:dyDescent="0.25">
      <c r="A260" s="16">
        <v>242</v>
      </c>
      <c r="B260" s="13"/>
      <c r="C260" s="27" t="s">
        <v>141</v>
      </c>
      <c r="D260" s="16" t="s">
        <v>28</v>
      </c>
      <c r="E260" s="20">
        <v>1</v>
      </c>
      <c r="F260" s="21">
        <v>5000</v>
      </c>
      <c r="G260" s="21">
        <v>5300</v>
      </c>
      <c r="H260" s="28">
        <v>5350</v>
      </c>
      <c r="I260" s="28"/>
      <c r="J260" s="23">
        <f t="shared" si="13"/>
        <v>5216.67</v>
      </c>
      <c r="K260" s="24">
        <f t="shared" si="14"/>
        <v>154.56030825826173</v>
      </c>
      <c r="L260" s="24">
        <f t="shared" si="15"/>
        <v>2.962815517528648E-2</v>
      </c>
      <c r="M260" s="24">
        <f>IF(L260&lt;0.06,J260,IF(L260&gt;0.32,#REF!,MIN(F260:H260)))</f>
        <v>5216.67</v>
      </c>
      <c r="N260" s="24">
        <f t="shared" si="16"/>
        <v>5216.67</v>
      </c>
    </row>
    <row r="261" spans="1:14" ht="25.5" x14ac:dyDescent="0.25">
      <c r="A261" s="16">
        <v>243</v>
      </c>
      <c r="B261" s="13"/>
      <c r="C261" s="27" t="s">
        <v>124</v>
      </c>
      <c r="D261" s="16" t="s">
        <v>28</v>
      </c>
      <c r="E261" s="20">
        <v>1</v>
      </c>
      <c r="F261" s="21">
        <v>3550</v>
      </c>
      <c r="G261" s="21">
        <v>3585.5</v>
      </c>
      <c r="H261" s="28">
        <v>3657</v>
      </c>
      <c r="I261" s="28"/>
      <c r="J261" s="23">
        <f t="shared" si="13"/>
        <v>3597.5</v>
      </c>
      <c r="K261" s="24">
        <f t="shared" si="14"/>
        <v>44.49906366056107</v>
      </c>
      <c r="L261" s="24">
        <f t="shared" si="15"/>
        <v>1.2369440906340812E-2</v>
      </c>
      <c r="M261" s="24">
        <f>IF(L261&lt;0.06,J261,IF(L261&gt;0.32,#REF!,MIN(F261:H261)))</f>
        <v>3597.5</v>
      </c>
      <c r="N261" s="24">
        <f t="shared" si="16"/>
        <v>3597.5</v>
      </c>
    </row>
    <row r="262" spans="1:14" ht="25.5" x14ac:dyDescent="0.25">
      <c r="A262" s="16">
        <v>244</v>
      </c>
      <c r="B262" s="13"/>
      <c r="C262" s="27" t="s">
        <v>125</v>
      </c>
      <c r="D262" s="16" t="s">
        <v>28</v>
      </c>
      <c r="E262" s="20">
        <v>1</v>
      </c>
      <c r="F262" s="21">
        <v>9000</v>
      </c>
      <c r="G262" s="21">
        <v>9810</v>
      </c>
      <c r="H262" s="28">
        <v>9540</v>
      </c>
      <c r="I262" s="28"/>
      <c r="J262" s="23">
        <f t="shared" si="13"/>
        <v>9450</v>
      </c>
      <c r="K262" s="24">
        <f t="shared" si="14"/>
        <v>336.7491648096547</v>
      </c>
      <c r="L262" s="24">
        <f t="shared" si="15"/>
        <v>3.5634832254989916E-2</v>
      </c>
      <c r="M262" s="24">
        <f>IF(L262&lt;0.06,J262,IF(L262&gt;0.32,#REF!,MIN(F262:H262)))</f>
        <v>9450</v>
      </c>
      <c r="N262" s="24">
        <f t="shared" si="16"/>
        <v>9450</v>
      </c>
    </row>
    <row r="263" spans="1:14" ht="25.5" x14ac:dyDescent="0.25">
      <c r="A263" s="16">
        <v>245</v>
      </c>
      <c r="B263" s="13"/>
      <c r="C263" s="27" t="s">
        <v>126</v>
      </c>
      <c r="D263" s="16" t="s">
        <v>28</v>
      </c>
      <c r="E263" s="20">
        <v>1</v>
      </c>
      <c r="F263" s="21">
        <v>3200</v>
      </c>
      <c r="G263" s="21">
        <v>3488</v>
      </c>
      <c r="H263" s="28">
        <v>3456</v>
      </c>
      <c r="I263" s="28"/>
      <c r="J263" s="23">
        <f t="shared" si="13"/>
        <v>3381.33</v>
      </c>
      <c r="K263" s="24">
        <f t="shared" si="14"/>
        <v>128.8858237183421</v>
      </c>
      <c r="L263" s="24">
        <f t="shared" si="15"/>
        <v>3.81169018458246E-2</v>
      </c>
      <c r="M263" s="24">
        <f>IF(L263&lt;0.06,J263,IF(L263&gt;0.32,#REF!,MIN(F263:H263)))</f>
        <v>3381.33</v>
      </c>
      <c r="N263" s="24">
        <f t="shared" si="16"/>
        <v>3381.33</v>
      </c>
    </row>
    <row r="264" spans="1:14" x14ac:dyDescent="0.25">
      <c r="A264" s="16">
        <v>246</v>
      </c>
      <c r="B264" s="13" t="s">
        <v>150</v>
      </c>
      <c r="C264" s="27" t="s">
        <v>121</v>
      </c>
      <c r="D264" s="16" t="s">
        <v>28</v>
      </c>
      <c r="E264" s="20">
        <v>1</v>
      </c>
      <c r="F264" s="21">
        <v>200</v>
      </c>
      <c r="G264" s="21">
        <v>220</v>
      </c>
      <c r="H264" s="28">
        <v>210</v>
      </c>
      <c r="I264" s="28"/>
      <c r="J264" s="23">
        <f t="shared" si="13"/>
        <v>210</v>
      </c>
      <c r="K264" s="24">
        <f t="shared" si="14"/>
        <v>8.1649658092772608</v>
      </c>
      <c r="L264" s="24">
        <f t="shared" si="15"/>
        <v>3.8880789567986955E-2</v>
      </c>
      <c r="M264" s="24">
        <f>IF(L264&lt;0.06,J264,IF(L264&gt;0.32,#REF!,MIN(F264:H264)))</f>
        <v>210</v>
      </c>
      <c r="N264" s="24">
        <f t="shared" si="16"/>
        <v>210</v>
      </c>
    </row>
    <row r="265" spans="1:14" x14ac:dyDescent="0.25">
      <c r="A265" s="16">
        <v>247</v>
      </c>
      <c r="B265" s="13"/>
      <c r="C265" s="27" t="s">
        <v>122</v>
      </c>
      <c r="D265" s="16" t="s">
        <v>28</v>
      </c>
      <c r="E265" s="20">
        <v>1</v>
      </c>
      <c r="F265" s="21">
        <v>1000</v>
      </c>
      <c r="G265" s="21">
        <v>1020</v>
      </c>
      <c r="H265" s="28">
        <v>1080</v>
      </c>
      <c r="I265" s="28"/>
      <c r="J265" s="23">
        <f t="shared" si="13"/>
        <v>1033.33</v>
      </c>
      <c r="K265" s="24">
        <f t="shared" si="14"/>
        <v>33.993463423951894</v>
      </c>
      <c r="L265" s="24">
        <f t="shared" si="15"/>
        <v>3.2897006207070242E-2</v>
      </c>
      <c r="M265" s="24">
        <f>IF(L265&lt;0.06,J265,IF(L265&gt;0.32,#REF!,MIN(F265:H265)))</f>
        <v>1033.33</v>
      </c>
      <c r="N265" s="24">
        <f t="shared" si="16"/>
        <v>1033.33</v>
      </c>
    </row>
    <row r="266" spans="1:14" ht="25.5" x14ac:dyDescent="0.25">
      <c r="A266" s="16">
        <v>248</v>
      </c>
      <c r="B266" s="13"/>
      <c r="C266" s="27" t="s">
        <v>123</v>
      </c>
      <c r="D266" s="16" t="s">
        <v>28</v>
      </c>
      <c r="E266" s="20">
        <v>1</v>
      </c>
      <c r="F266" s="21">
        <v>4000</v>
      </c>
      <c r="G266" s="21">
        <v>4240</v>
      </c>
      <c r="H266" s="28">
        <v>4120</v>
      </c>
      <c r="I266" s="28"/>
      <c r="J266" s="23">
        <f t="shared" si="13"/>
        <v>4120</v>
      </c>
      <c r="K266" s="24">
        <f t="shared" si="14"/>
        <v>97.979589711327122</v>
      </c>
      <c r="L266" s="24">
        <f t="shared" si="15"/>
        <v>2.3781453813428912E-2</v>
      </c>
      <c r="M266" s="24">
        <f>IF(L266&lt;0.06,J266,IF(L266&gt;0.32,#REF!,MIN(F266:H266)))</f>
        <v>4120</v>
      </c>
      <c r="N266" s="24">
        <f t="shared" si="16"/>
        <v>4120</v>
      </c>
    </row>
    <row r="267" spans="1:14" ht="25.5" x14ac:dyDescent="0.25">
      <c r="A267" s="16">
        <v>249</v>
      </c>
      <c r="B267" s="13"/>
      <c r="C267" s="27" t="s">
        <v>140</v>
      </c>
      <c r="D267" s="16" t="s">
        <v>28</v>
      </c>
      <c r="E267" s="20">
        <v>1</v>
      </c>
      <c r="F267" s="21">
        <v>4000</v>
      </c>
      <c r="G267" s="21">
        <v>4360</v>
      </c>
      <c r="H267" s="28">
        <v>4360</v>
      </c>
      <c r="I267" s="28"/>
      <c r="J267" s="23">
        <f t="shared" si="13"/>
        <v>4240</v>
      </c>
      <c r="K267" s="24">
        <f t="shared" si="14"/>
        <v>169.70562748477141</v>
      </c>
      <c r="L267" s="24">
        <f t="shared" si="15"/>
        <v>4.0024912142634768E-2</v>
      </c>
      <c r="M267" s="24">
        <f>IF(L267&lt;0.06,J267,IF(L267&gt;0.32,#REF!,MIN(F267:H267)))</f>
        <v>4240</v>
      </c>
      <c r="N267" s="24">
        <f t="shared" si="16"/>
        <v>4240</v>
      </c>
    </row>
    <row r="268" spans="1:14" ht="25.5" x14ac:dyDescent="0.25">
      <c r="A268" s="16">
        <v>250</v>
      </c>
      <c r="B268" s="13"/>
      <c r="C268" s="27" t="s">
        <v>141</v>
      </c>
      <c r="D268" s="16" t="s">
        <v>28</v>
      </c>
      <c r="E268" s="20">
        <v>1</v>
      </c>
      <c r="F268" s="21">
        <v>5000</v>
      </c>
      <c r="G268" s="21">
        <v>5350</v>
      </c>
      <c r="H268" s="28">
        <v>5500</v>
      </c>
      <c r="I268" s="28"/>
      <c r="J268" s="23">
        <f t="shared" si="13"/>
        <v>5283.33</v>
      </c>
      <c r="K268" s="24">
        <f t="shared" si="14"/>
        <v>209.49675149960891</v>
      </c>
      <c r="L268" s="24">
        <f t="shared" si="15"/>
        <v>3.9652407004599162E-2</v>
      </c>
      <c r="M268" s="24">
        <f>IF(L268&lt;0.06,J268,IF(L268&gt;0.32,#REF!,MIN(F268:H268)))</f>
        <v>5283.33</v>
      </c>
      <c r="N268" s="24">
        <f t="shared" si="16"/>
        <v>5283.33</v>
      </c>
    </row>
    <row r="269" spans="1:14" ht="25.5" x14ac:dyDescent="0.25">
      <c r="A269" s="16">
        <v>251</v>
      </c>
      <c r="B269" s="13"/>
      <c r="C269" s="27" t="s">
        <v>124</v>
      </c>
      <c r="D269" s="16" t="s">
        <v>28</v>
      </c>
      <c r="E269" s="20">
        <v>1</v>
      </c>
      <c r="F269" s="21">
        <v>3550</v>
      </c>
      <c r="G269" s="21">
        <v>3763</v>
      </c>
      <c r="H269" s="28">
        <v>3941</v>
      </c>
      <c r="I269" s="28"/>
      <c r="J269" s="23">
        <f t="shared" si="13"/>
        <v>3751.33</v>
      </c>
      <c r="K269" s="24">
        <f t="shared" si="14"/>
        <v>159.83811254585754</v>
      </c>
      <c r="L269" s="24">
        <f t="shared" si="15"/>
        <v>4.2608384905049021E-2</v>
      </c>
      <c r="M269" s="24">
        <f>IF(L269&lt;0.06,J269,IF(L269&gt;0.32,#REF!,MIN(F269:H269)))</f>
        <v>3751.33</v>
      </c>
      <c r="N269" s="24">
        <f t="shared" si="16"/>
        <v>3751.33</v>
      </c>
    </row>
    <row r="270" spans="1:14" ht="25.5" x14ac:dyDescent="0.25">
      <c r="A270" s="16">
        <v>252</v>
      </c>
      <c r="B270" s="13"/>
      <c r="C270" s="27" t="s">
        <v>125</v>
      </c>
      <c r="D270" s="16" t="s">
        <v>28</v>
      </c>
      <c r="E270" s="20">
        <v>1</v>
      </c>
      <c r="F270" s="21">
        <v>9000</v>
      </c>
      <c r="G270" s="21">
        <v>9360</v>
      </c>
      <c r="H270" s="28">
        <v>9270</v>
      </c>
      <c r="I270" s="28"/>
      <c r="J270" s="23">
        <f t="shared" si="13"/>
        <v>9210</v>
      </c>
      <c r="K270" s="24">
        <f t="shared" si="14"/>
        <v>152.97058540778355</v>
      </c>
      <c r="L270" s="24">
        <f t="shared" si="15"/>
        <v>1.660918408336412E-2</v>
      </c>
      <c r="M270" s="24">
        <f>IF(L270&lt;0.06,J270,IF(L270&gt;0.32,#REF!,MIN(F270:H270)))</f>
        <v>9210</v>
      </c>
      <c r="N270" s="24">
        <f t="shared" si="16"/>
        <v>9210</v>
      </c>
    </row>
    <row r="271" spans="1:14" ht="25.5" x14ac:dyDescent="0.25">
      <c r="A271" s="16">
        <v>253</v>
      </c>
      <c r="B271" s="13"/>
      <c r="C271" s="27" t="s">
        <v>126</v>
      </c>
      <c r="D271" s="16" t="s">
        <v>28</v>
      </c>
      <c r="E271" s="20">
        <v>1</v>
      </c>
      <c r="F271" s="21">
        <v>3200</v>
      </c>
      <c r="G271" s="21">
        <v>3264</v>
      </c>
      <c r="H271" s="28">
        <v>3424</v>
      </c>
      <c r="I271" s="28"/>
      <c r="J271" s="23">
        <f t="shared" si="13"/>
        <v>3296</v>
      </c>
      <c r="K271" s="24">
        <f t="shared" si="14"/>
        <v>94.205449240830362</v>
      </c>
      <c r="L271" s="24">
        <f t="shared" si="15"/>
        <v>2.8581750376465521E-2</v>
      </c>
      <c r="M271" s="24">
        <f>IF(L271&lt;0.06,J271,IF(L271&gt;0.32,#REF!,MIN(F271:H271)))</f>
        <v>3296</v>
      </c>
      <c r="N271" s="24">
        <f t="shared" si="16"/>
        <v>3296</v>
      </c>
    </row>
    <row r="272" spans="1:14" x14ac:dyDescent="0.25">
      <c r="A272" s="16">
        <v>254</v>
      </c>
      <c r="B272" s="13" t="s">
        <v>151</v>
      </c>
      <c r="C272" s="27" t="s">
        <v>121</v>
      </c>
      <c r="D272" s="16" t="s">
        <v>28</v>
      </c>
      <c r="E272" s="20">
        <v>1</v>
      </c>
      <c r="F272" s="21">
        <v>200</v>
      </c>
      <c r="G272" s="21">
        <v>204</v>
      </c>
      <c r="H272" s="28">
        <v>206</v>
      </c>
      <c r="I272" s="28"/>
      <c r="J272" s="23">
        <f t="shared" si="13"/>
        <v>203.33</v>
      </c>
      <c r="K272" s="24">
        <f t="shared" si="14"/>
        <v>2.4944382578492941</v>
      </c>
      <c r="L272" s="24">
        <f t="shared" si="15"/>
        <v>1.2267930250574407E-2</v>
      </c>
      <c r="M272" s="24">
        <f>IF(L272&lt;0.06,J272,IF(L272&gt;0.32,#REF!,MIN(F272:H272)))</f>
        <v>203.33</v>
      </c>
      <c r="N272" s="24">
        <f t="shared" si="16"/>
        <v>203.33</v>
      </c>
    </row>
    <row r="273" spans="1:14" x14ac:dyDescent="0.25">
      <c r="A273" s="16">
        <v>255</v>
      </c>
      <c r="B273" s="13"/>
      <c r="C273" s="27" t="s">
        <v>122</v>
      </c>
      <c r="D273" s="16" t="s">
        <v>28</v>
      </c>
      <c r="E273" s="20">
        <v>1</v>
      </c>
      <c r="F273" s="21">
        <v>1000</v>
      </c>
      <c r="G273" s="21">
        <v>1090</v>
      </c>
      <c r="H273" s="28">
        <v>1020</v>
      </c>
      <c r="I273" s="28"/>
      <c r="J273" s="23">
        <f t="shared" si="13"/>
        <v>1036.67</v>
      </c>
      <c r="K273" s="24">
        <f t="shared" si="14"/>
        <v>38.586123009300749</v>
      </c>
      <c r="L273" s="24">
        <f t="shared" si="15"/>
        <v>3.7221220841059111E-2</v>
      </c>
      <c r="M273" s="24">
        <f>IF(L273&lt;0.06,J273,IF(L273&gt;0.32,#REF!,MIN(F273:H273)))</f>
        <v>1036.67</v>
      </c>
      <c r="N273" s="24">
        <f t="shared" si="16"/>
        <v>1036.67</v>
      </c>
    </row>
    <row r="274" spans="1:14" ht="25.5" x14ac:dyDescent="0.25">
      <c r="A274" s="16">
        <v>256</v>
      </c>
      <c r="B274" s="13"/>
      <c r="C274" s="27" t="s">
        <v>123</v>
      </c>
      <c r="D274" s="16" t="s">
        <v>28</v>
      </c>
      <c r="E274" s="20">
        <v>1</v>
      </c>
      <c r="F274" s="21">
        <v>4000</v>
      </c>
      <c r="G274" s="21">
        <v>4280</v>
      </c>
      <c r="H274" s="28">
        <v>4200</v>
      </c>
      <c r="I274" s="28"/>
      <c r="J274" s="23">
        <f t="shared" si="13"/>
        <v>4160</v>
      </c>
      <c r="K274" s="24">
        <f t="shared" si="14"/>
        <v>117.75681155103796</v>
      </c>
      <c r="L274" s="24">
        <f t="shared" si="15"/>
        <v>2.8306925853614894E-2</v>
      </c>
      <c r="M274" s="24">
        <f>IF(L274&lt;0.06,J274,IF(L274&gt;0.32,#REF!,MIN(F274:H274)))</f>
        <v>4160</v>
      </c>
      <c r="N274" s="24">
        <f t="shared" si="16"/>
        <v>4160</v>
      </c>
    </row>
    <row r="275" spans="1:14" ht="25.5" x14ac:dyDescent="0.25">
      <c r="A275" s="16">
        <v>257</v>
      </c>
      <c r="B275" s="13"/>
      <c r="C275" s="27" t="s">
        <v>140</v>
      </c>
      <c r="D275" s="16" t="s">
        <v>28</v>
      </c>
      <c r="E275" s="20">
        <v>1</v>
      </c>
      <c r="F275" s="21">
        <v>4000</v>
      </c>
      <c r="G275" s="21">
        <v>4280</v>
      </c>
      <c r="H275" s="28">
        <v>4160</v>
      </c>
      <c r="I275" s="28"/>
      <c r="J275" s="23">
        <f t="shared" si="13"/>
        <v>4146.67</v>
      </c>
      <c r="K275" s="24">
        <f t="shared" si="14"/>
        <v>114.69767022723502</v>
      </c>
      <c r="L275" s="24">
        <f t="shared" si="15"/>
        <v>2.7660187626995885E-2</v>
      </c>
      <c r="M275" s="24">
        <f>IF(L275&lt;0.06,J275,IF(L275&gt;0.32,#REF!,MIN(F275:H275)))</f>
        <v>4146.67</v>
      </c>
      <c r="N275" s="24">
        <f t="shared" si="16"/>
        <v>4146.67</v>
      </c>
    </row>
    <row r="276" spans="1:14" ht="25.5" x14ac:dyDescent="0.25">
      <c r="A276" s="16">
        <v>258</v>
      </c>
      <c r="B276" s="13"/>
      <c r="C276" s="27" t="s">
        <v>141</v>
      </c>
      <c r="D276" s="16" t="s">
        <v>28</v>
      </c>
      <c r="E276" s="20">
        <v>1</v>
      </c>
      <c r="F276" s="21">
        <v>5000</v>
      </c>
      <c r="G276" s="21">
        <v>5150</v>
      </c>
      <c r="H276" s="28">
        <v>5250</v>
      </c>
      <c r="I276" s="28"/>
      <c r="J276" s="23">
        <f t="shared" si="13"/>
        <v>5133.33</v>
      </c>
      <c r="K276" s="24">
        <f t="shared" si="14"/>
        <v>102.74023338281629</v>
      </c>
      <c r="L276" s="24">
        <f t="shared" si="15"/>
        <v>2.0014344174798093E-2</v>
      </c>
      <c r="M276" s="24">
        <f>IF(L276&lt;0.06,J276,IF(L276&gt;0.32,#REF!,MIN(F276:H276)))</f>
        <v>5133.33</v>
      </c>
      <c r="N276" s="24">
        <f t="shared" si="16"/>
        <v>5133.33</v>
      </c>
    </row>
    <row r="277" spans="1:14" ht="25.5" x14ac:dyDescent="0.25">
      <c r="A277" s="16">
        <v>259</v>
      </c>
      <c r="B277" s="13"/>
      <c r="C277" s="27" t="s">
        <v>124</v>
      </c>
      <c r="D277" s="16" t="s">
        <v>28</v>
      </c>
      <c r="E277" s="20">
        <v>1</v>
      </c>
      <c r="F277" s="21">
        <v>3550</v>
      </c>
      <c r="G277" s="21">
        <v>3692</v>
      </c>
      <c r="H277" s="28">
        <v>3870</v>
      </c>
      <c r="I277" s="28"/>
      <c r="J277" s="23">
        <f t="shared" ref="J277:J340" si="17">IFERROR(ROUND(AVERAGEIF(F277:H277,"&gt;0"),2),"")</f>
        <v>3704</v>
      </c>
      <c r="K277" s="24">
        <f t="shared" ref="K277:K340" si="18">IFERROR(_xlfn.STDEV.P($F277:$H277),"")</f>
        <v>130.91473051825247</v>
      </c>
      <c r="L277" s="24">
        <f t="shared" ref="L277:L340" si="19">IFERROR(K277/J277,"")</f>
        <v>3.5344149707951529E-2</v>
      </c>
      <c r="M277" s="24">
        <f>IF(L277&lt;0.06,J277,IF(L277&gt;0.32,#REF!,MIN(F277:H277)))</f>
        <v>3704</v>
      </c>
      <c r="N277" s="24">
        <f t="shared" ref="N277:N340" si="20">IFERROR(M277*E277,"")</f>
        <v>3704</v>
      </c>
    </row>
    <row r="278" spans="1:14" ht="25.5" x14ac:dyDescent="0.25">
      <c r="A278" s="16">
        <v>260</v>
      </c>
      <c r="B278" s="13"/>
      <c r="C278" s="27" t="s">
        <v>125</v>
      </c>
      <c r="D278" s="16" t="s">
        <v>28</v>
      </c>
      <c r="E278" s="20">
        <v>1</v>
      </c>
      <c r="F278" s="21">
        <v>9000</v>
      </c>
      <c r="G278" s="21">
        <v>9720</v>
      </c>
      <c r="H278" s="28">
        <v>9270</v>
      </c>
      <c r="I278" s="28"/>
      <c r="J278" s="23">
        <f t="shared" si="17"/>
        <v>9330</v>
      </c>
      <c r="K278" s="24">
        <f t="shared" si="18"/>
        <v>296.98484809834997</v>
      </c>
      <c r="L278" s="24">
        <f t="shared" si="19"/>
        <v>3.1831173429619504E-2</v>
      </c>
      <c r="M278" s="24">
        <f>IF(L278&lt;0.06,J278,IF(L278&gt;0.32,#REF!,MIN(F278:H278)))</f>
        <v>9330</v>
      </c>
      <c r="N278" s="24">
        <f t="shared" si="20"/>
        <v>9330</v>
      </c>
    </row>
    <row r="279" spans="1:14" ht="25.5" x14ac:dyDescent="0.25">
      <c r="A279" s="16">
        <v>261</v>
      </c>
      <c r="B279" s="13"/>
      <c r="C279" s="27" t="s">
        <v>126</v>
      </c>
      <c r="D279" s="16" t="s">
        <v>28</v>
      </c>
      <c r="E279" s="20">
        <v>1</v>
      </c>
      <c r="F279" s="21">
        <v>3200</v>
      </c>
      <c r="G279" s="21">
        <v>3296</v>
      </c>
      <c r="H279" s="28">
        <v>3232</v>
      </c>
      <c r="I279" s="28"/>
      <c r="J279" s="23">
        <f t="shared" si="17"/>
        <v>3242.67</v>
      </c>
      <c r="K279" s="24">
        <f t="shared" si="18"/>
        <v>39.911012125588705</v>
      </c>
      <c r="L279" s="24">
        <f t="shared" si="19"/>
        <v>1.230807085691381E-2</v>
      </c>
      <c r="M279" s="24">
        <f>IF(L279&lt;0.06,J279,IF(L279&gt;0.32,#REF!,MIN(F279:H279)))</f>
        <v>3242.67</v>
      </c>
      <c r="N279" s="24">
        <f t="shared" si="20"/>
        <v>3242.67</v>
      </c>
    </row>
    <row r="280" spans="1:14" x14ac:dyDescent="0.25">
      <c r="A280" s="16">
        <v>262</v>
      </c>
      <c r="B280" s="13" t="s">
        <v>152</v>
      </c>
      <c r="C280" s="27" t="s">
        <v>121</v>
      </c>
      <c r="D280" s="16" t="s">
        <v>28</v>
      </c>
      <c r="E280" s="20">
        <v>1</v>
      </c>
      <c r="F280" s="21">
        <v>200</v>
      </c>
      <c r="G280" s="21">
        <v>216</v>
      </c>
      <c r="H280" s="28">
        <v>204</v>
      </c>
      <c r="I280" s="28"/>
      <c r="J280" s="23">
        <f t="shared" si="17"/>
        <v>206.67</v>
      </c>
      <c r="K280" s="24">
        <f t="shared" si="18"/>
        <v>6.7986926847903799</v>
      </c>
      <c r="L280" s="24">
        <f t="shared" si="19"/>
        <v>3.2896369501090532E-2</v>
      </c>
      <c r="M280" s="24">
        <f>IF(L280&lt;0.06,J280,IF(L280&gt;0.32,#REF!,MIN(F280:H280)))</f>
        <v>206.67</v>
      </c>
      <c r="N280" s="24">
        <f t="shared" si="20"/>
        <v>206.67</v>
      </c>
    </row>
    <row r="281" spans="1:14" x14ac:dyDescent="0.25">
      <c r="A281" s="16">
        <v>263</v>
      </c>
      <c r="B281" s="13"/>
      <c r="C281" s="27" t="s">
        <v>122</v>
      </c>
      <c r="D281" s="16" t="s">
        <v>28</v>
      </c>
      <c r="E281" s="20">
        <v>1</v>
      </c>
      <c r="F281" s="21">
        <v>1000</v>
      </c>
      <c r="G281" s="21">
        <v>1030</v>
      </c>
      <c r="H281" s="28">
        <v>1040</v>
      </c>
      <c r="I281" s="28"/>
      <c r="J281" s="23">
        <f t="shared" si="17"/>
        <v>1023.33</v>
      </c>
      <c r="K281" s="24">
        <f t="shared" si="18"/>
        <v>16.996731711975947</v>
      </c>
      <c r="L281" s="24">
        <f t="shared" si="19"/>
        <v>1.6609238185117163E-2</v>
      </c>
      <c r="M281" s="24">
        <f>IF(L281&lt;0.06,J281,IF(L281&gt;0.32,#REF!,MIN(F281:H281)))</f>
        <v>1023.33</v>
      </c>
      <c r="N281" s="24">
        <f t="shared" si="20"/>
        <v>1023.33</v>
      </c>
    </row>
    <row r="282" spans="1:14" ht="25.5" x14ac:dyDescent="0.25">
      <c r="A282" s="16">
        <v>264</v>
      </c>
      <c r="B282" s="13"/>
      <c r="C282" s="27" t="s">
        <v>123</v>
      </c>
      <c r="D282" s="16" t="s">
        <v>28</v>
      </c>
      <c r="E282" s="20">
        <v>1</v>
      </c>
      <c r="F282" s="21">
        <v>10000</v>
      </c>
      <c r="G282" s="21">
        <v>10100</v>
      </c>
      <c r="H282" s="28">
        <v>10300</v>
      </c>
      <c r="I282" s="28"/>
      <c r="J282" s="23">
        <f t="shared" si="17"/>
        <v>10133.33</v>
      </c>
      <c r="K282" s="24">
        <f t="shared" si="18"/>
        <v>124.72191289246472</v>
      </c>
      <c r="L282" s="24">
        <f t="shared" si="19"/>
        <v>1.230808755783782E-2</v>
      </c>
      <c r="M282" s="24">
        <f>IF(L282&lt;0.06,J282,IF(L282&gt;0.32,#REF!,MIN(F282:H282)))</f>
        <v>10133.33</v>
      </c>
      <c r="N282" s="24">
        <f t="shared" si="20"/>
        <v>10133.33</v>
      </c>
    </row>
    <row r="283" spans="1:14" ht="25.5" x14ac:dyDescent="0.25">
      <c r="A283" s="16">
        <v>265</v>
      </c>
      <c r="B283" s="13"/>
      <c r="C283" s="27" t="s">
        <v>140</v>
      </c>
      <c r="D283" s="16" t="s">
        <v>28</v>
      </c>
      <c r="E283" s="20">
        <v>1</v>
      </c>
      <c r="F283" s="21">
        <v>5000</v>
      </c>
      <c r="G283" s="21">
        <v>5550</v>
      </c>
      <c r="H283" s="28">
        <v>5200</v>
      </c>
      <c r="I283" s="28"/>
      <c r="J283" s="23">
        <f t="shared" si="17"/>
        <v>5250</v>
      </c>
      <c r="K283" s="24">
        <f t="shared" si="18"/>
        <v>227.3030282830976</v>
      </c>
      <c r="L283" s="24">
        <f t="shared" si="19"/>
        <v>4.329581491106621E-2</v>
      </c>
      <c r="M283" s="24">
        <f>IF(L283&lt;0.06,J283,IF(L283&gt;0.32,#REF!,MIN(F283:H283)))</f>
        <v>5250</v>
      </c>
      <c r="N283" s="24">
        <f t="shared" si="20"/>
        <v>5250</v>
      </c>
    </row>
    <row r="284" spans="1:14" ht="25.5" x14ac:dyDescent="0.25">
      <c r="A284" s="16">
        <v>266</v>
      </c>
      <c r="B284" s="13"/>
      <c r="C284" s="27" t="s">
        <v>141</v>
      </c>
      <c r="D284" s="16" t="s">
        <v>28</v>
      </c>
      <c r="E284" s="20">
        <v>1</v>
      </c>
      <c r="F284" s="21">
        <v>5000</v>
      </c>
      <c r="G284" s="21">
        <v>5150</v>
      </c>
      <c r="H284" s="28">
        <v>5300</v>
      </c>
      <c r="I284" s="28"/>
      <c r="J284" s="23">
        <f t="shared" si="17"/>
        <v>5150</v>
      </c>
      <c r="K284" s="24">
        <f t="shared" si="18"/>
        <v>122.47448713915891</v>
      </c>
      <c r="L284" s="24">
        <f t="shared" si="19"/>
        <v>2.3781453813428916E-2</v>
      </c>
      <c r="M284" s="24">
        <f>IF(L284&lt;0.06,J284,IF(L284&gt;0.32,#REF!,MIN(F284:H284)))</f>
        <v>5150</v>
      </c>
      <c r="N284" s="24">
        <f t="shared" si="20"/>
        <v>5150</v>
      </c>
    </row>
    <row r="285" spans="1:14" ht="25.5" x14ac:dyDescent="0.25">
      <c r="A285" s="16">
        <v>267</v>
      </c>
      <c r="B285" s="13"/>
      <c r="C285" s="27" t="s">
        <v>124</v>
      </c>
      <c r="D285" s="16" t="s">
        <v>28</v>
      </c>
      <c r="E285" s="20">
        <v>1</v>
      </c>
      <c r="F285" s="21">
        <v>4200</v>
      </c>
      <c r="G285" s="21">
        <v>4662</v>
      </c>
      <c r="H285" s="28">
        <v>4284</v>
      </c>
      <c r="I285" s="28"/>
      <c r="J285" s="23">
        <f t="shared" si="17"/>
        <v>4382</v>
      </c>
      <c r="K285" s="24">
        <f t="shared" si="18"/>
        <v>200.93780132170252</v>
      </c>
      <c r="L285" s="24">
        <f t="shared" si="19"/>
        <v>4.5855271867116049E-2</v>
      </c>
      <c r="M285" s="24">
        <f>IF(L285&lt;0.06,J285,IF(L285&gt;0.32,#REF!,MIN(F285:H285)))</f>
        <v>4382</v>
      </c>
      <c r="N285" s="24">
        <f t="shared" si="20"/>
        <v>4382</v>
      </c>
    </row>
    <row r="286" spans="1:14" ht="25.5" x14ac:dyDescent="0.25">
      <c r="A286" s="16">
        <v>268</v>
      </c>
      <c r="B286" s="13"/>
      <c r="C286" s="27" t="s">
        <v>125</v>
      </c>
      <c r="D286" s="16" t="s">
        <v>28</v>
      </c>
      <c r="E286" s="20">
        <v>1</v>
      </c>
      <c r="F286" s="21">
        <v>20000</v>
      </c>
      <c r="G286" s="21">
        <v>21000</v>
      </c>
      <c r="H286" s="28">
        <v>22000</v>
      </c>
      <c r="I286" s="28"/>
      <c r="J286" s="23">
        <f t="shared" si="17"/>
        <v>21000</v>
      </c>
      <c r="K286" s="24">
        <f t="shared" si="18"/>
        <v>816.49658092772597</v>
      </c>
      <c r="L286" s="24">
        <f t="shared" si="19"/>
        <v>3.8880789567986948E-2</v>
      </c>
      <c r="M286" s="24">
        <f>IF(L286&lt;0.06,J286,IF(L286&gt;0.32,#REF!,MIN(F286:H286)))</f>
        <v>21000</v>
      </c>
      <c r="N286" s="24">
        <f t="shared" si="20"/>
        <v>21000</v>
      </c>
    </row>
    <row r="287" spans="1:14" ht="25.5" x14ac:dyDescent="0.25">
      <c r="A287" s="16">
        <v>269</v>
      </c>
      <c r="B287" s="13"/>
      <c r="C287" s="27" t="s">
        <v>126</v>
      </c>
      <c r="D287" s="16" t="s">
        <v>28</v>
      </c>
      <c r="E287" s="20">
        <v>1</v>
      </c>
      <c r="F287" s="21">
        <v>4550</v>
      </c>
      <c r="G287" s="21">
        <v>4777.5</v>
      </c>
      <c r="H287" s="28">
        <v>5005</v>
      </c>
      <c r="I287" s="28"/>
      <c r="J287" s="23">
        <f t="shared" si="17"/>
        <v>4777.5</v>
      </c>
      <c r="K287" s="24">
        <f t="shared" si="18"/>
        <v>185.75297216105767</v>
      </c>
      <c r="L287" s="24">
        <f t="shared" si="19"/>
        <v>3.8880789567986955E-2</v>
      </c>
      <c r="M287" s="24">
        <f>IF(L287&lt;0.06,J287,IF(L287&gt;0.32,#REF!,MIN(F287:H287)))</f>
        <v>4777.5</v>
      </c>
      <c r="N287" s="24">
        <f t="shared" si="20"/>
        <v>4777.5</v>
      </c>
    </row>
    <row r="288" spans="1:14" ht="25.5" x14ac:dyDescent="0.25">
      <c r="A288" s="16">
        <v>270</v>
      </c>
      <c r="B288" s="13"/>
      <c r="C288" s="27" t="s">
        <v>153</v>
      </c>
      <c r="D288" s="16" t="s">
        <v>28</v>
      </c>
      <c r="E288" s="20">
        <v>1</v>
      </c>
      <c r="F288" s="21">
        <v>20000</v>
      </c>
      <c r="G288" s="21">
        <v>21800</v>
      </c>
      <c r="H288" s="28">
        <v>20600</v>
      </c>
      <c r="I288" s="28"/>
      <c r="J288" s="23">
        <f t="shared" si="17"/>
        <v>20800</v>
      </c>
      <c r="K288" s="24">
        <f t="shared" si="18"/>
        <v>748.33147735478826</v>
      </c>
      <c r="L288" s="24">
        <f t="shared" si="19"/>
        <v>3.5977474872826362E-2</v>
      </c>
      <c r="M288" s="24">
        <f>IF(L288&lt;0.06,J288,IF(L288&gt;0.32,#REF!,MIN(F288:H288)))</f>
        <v>20800</v>
      </c>
      <c r="N288" s="24">
        <f t="shared" si="20"/>
        <v>20800</v>
      </c>
    </row>
    <row r="289" spans="1:14" x14ac:dyDescent="0.25">
      <c r="A289" s="16">
        <v>271</v>
      </c>
      <c r="B289" s="13" t="s">
        <v>154</v>
      </c>
      <c r="C289" s="27" t="s">
        <v>121</v>
      </c>
      <c r="D289" s="16" t="s">
        <v>28</v>
      </c>
      <c r="E289" s="20">
        <v>1</v>
      </c>
      <c r="F289" s="21">
        <v>200</v>
      </c>
      <c r="G289" s="21">
        <v>216</v>
      </c>
      <c r="H289" s="28">
        <v>220</v>
      </c>
      <c r="I289" s="28"/>
      <c r="J289" s="23">
        <f t="shared" si="17"/>
        <v>212</v>
      </c>
      <c r="K289" s="24">
        <f t="shared" si="18"/>
        <v>8.6409875978771478</v>
      </c>
      <c r="L289" s="24">
        <f t="shared" si="19"/>
        <v>4.0759375461684656E-2</v>
      </c>
      <c r="M289" s="24">
        <f>IF(L289&lt;0.06,J289,IF(L289&gt;0.32,#REF!,MIN(F289:H289)))</f>
        <v>212</v>
      </c>
      <c r="N289" s="24">
        <f t="shared" si="20"/>
        <v>212</v>
      </c>
    </row>
    <row r="290" spans="1:14" x14ac:dyDescent="0.25">
      <c r="A290" s="16">
        <v>272</v>
      </c>
      <c r="B290" s="13"/>
      <c r="C290" s="27" t="s">
        <v>122</v>
      </c>
      <c r="D290" s="16" t="s">
        <v>28</v>
      </c>
      <c r="E290" s="20">
        <v>1</v>
      </c>
      <c r="F290" s="21">
        <v>1000</v>
      </c>
      <c r="G290" s="21">
        <v>1100</v>
      </c>
      <c r="H290" s="28">
        <v>1010</v>
      </c>
      <c r="I290" s="28"/>
      <c r="J290" s="23">
        <f t="shared" si="17"/>
        <v>1036.67</v>
      </c>
      <c r="K290" s="24">
        <f t="shared" si="18"/>
        <v>44.96912521077347</v>
      </c>
      <c r="L290" s="24">
        <f t="shared" si="19"/>
        <v>4.3378437893228768E-2</v>
      </c>
      <c r="M290" s="24">
        <f>IF(L290&lt;0.06,J290,IF(L290&gt;0.32,#REF!,MIN(F290:H290)))</f>
        <v>1036.67</v>
      </c>
      <c r="N290" s="24">
        <f t="shared" si="20"/>
        <v>1036.67</v>
      </c>
    </row>
    <row r="291" spans="1:14" ht="25.5" x14ac:dyDescent="0.25">
      <c r="A291" s="16">
        <v>273</v>
      </c>
      <c r="B291" s="13"/>
      <c r="C291" s="27" t="s">
        <v>123</v>
      </c>
      <c r="D291" s="16" t="s">
        <v>28</v>
      </c>
      <c r="E291" s="20">
        <v>1</v>
      </c>
      <c r="F291" s="21">
        <v>10000</v>
      </c>
      <c r="G291" s="21">
        <v>10500</v>
      </c>
      <c r="H291" s="28">
        <v>10500</v>
      </c>
      <c r="I291" s="28"/>
      <c r="J291" s="23">
        <f t="shared" si="17"/>
        <v>10333.33</v>
      </c>
      <c r="K291" s="24">
        <f t="shared" si="18"/>
        <v>235.70226039551585</v>
      </c>
      <c r="L291" s="24">
        <f t="shared" si="19"/>
        <v>2.2809903525341381E-2</v>
      </c>
      <c r="M291" s="24">
        <f>IF(L291&lt;0.06,J291,IF(L291&gt;0.32,#REF!,MIN(F291:H291)))</f>
        <v>10333.33</v>
      </c>
      <c r="N291" s="24">
        <f t="shared" si="20"/>
        <v>10333.33</v>
      </c>
    </row>
    <row r="292" spans="1:14" ht="25.5" x14ac:dyDescent="0.25">
      <c r="A292" s="16">
        <v>274</v>
      </c>
      <c r="B292" s="13"/>
      <c r="C292" s="27" t="s">
        <v>140</v>
      </c>
      <c r="D292" s="16" t="s">
        <v>28</v>
      </c>
      <c r="E292" s="20">
        <v>1</v>
      </c>
      <c r="F292" s="21">
        <v>5000</v>
      </c>
      <c r="G292" s="21">
        <v>5500</v>
      </c>
      <c r="H292" s="28">
        <v>5350</v>
      </c>
      <c r="I292" s="28"/>
      <c r="J292" s="23">
        <f t="shared" si="17"/>
        <v>5283.33</v>
      </c>
      <c r="K292" s="24">
        <f t="shared" si="18"/>
        <v>209.49675149960893</v>
      </c>
      <c r="L292" s="24">
        <f t="shared" si="19"/>
        <v>3.9652407004599169E-2</v>
      </c>
      <c r="M292" s="24">
        <f>IF(L292&lt;0.06,J292,IF(L292&gt;0.32,#REF!,MIN(F292:H292)))</f>
        <v>5283.33</v>
      </c>
      <c r="N292" s="24">
        <f t="shared" si="20"/>
        <v>5283.33</v>
      </c>
    </row>
    <row r="293" spans="1:14" ht="25.5" x14ac:dyDescent="0.25">
      <c r="A293" s="16">
        <v>275</v>
      </c>
      <c r="B293" s="13"/>
      <c r="C293" s="27" t="s">
        <v>141</v>
      </c>
      <c r="D293" s="16" t="s">
        <v>28</v>
      </c>
      <c r="E293" s="20">
        <v>1</v>
      </c>
      <c r="F293" s="21">
        <v>5000</v>
      </c>
      <c r="G293" s="21">
        <v>5350</v>
      </c>
      <c r="H293" s="28">
        <v>5350</v>
      </c>
      <c r="I293" s="28"/>
      <c r="J293" s="23">
        <f t="shared" si="17"/>
        <v>5233.33</v>
      </c>
      <c r="K293" s="24">
        <f t="shared" si="18"/>
        <v>164.99158227686107</v>
      </c>
      <c r="L293" s="24">
        <f t="shared" si="19"/>
        <v>3.1527074019192573E-2</v>
      </c>
      <c r="M293" s="24">
        <f>IF(L293&lt;0.06,J293,IF(L293&gt;0.32,#REF!,MIN(F293:H293)))</f>
        <v>5233.33</v>
      </c>
      <c r="N293" s="24">
        <f t="shared" si="20"/>
        <v>5233.33</v>
      </c>
    </row>
    <row r="294" spans="1:14" ht="25.5" x14ac:dyDescent="0.25">
      <c r="A294" s="16">
        <v>276</v>
      </c>
      <c r="B294" s="13"/>
      <c r="C294" s="27" t="s">
        <v>124</v>
      </c>
      <c r="D294" s="16" t="s">
        <v>28</v>
      </c>
      <c r="E294" s="20">
        <v>1</v>
      </c>
      <c r="F294" s="21">
        <v>4000</v>
      </c>
      <c r="G294" s="21">
        <v>4160</v>
      </c>
      <c r="H294" s="28">
        <v>4040</v>
      </c>
      <c r="I294" s="28"/>
      <c r="J294" s="23">
        <f t="shared" si="17"/>
        <v>4066.67</v>
      </c>
      <c r="K294" s="24">
        <f t="shared" si="18"/>
        <v>67.986926847903788</v>
      </c>
      <c r="L294" s="24">
        <f t="shared" si="19"/>
        <v>1.6718083062531208E-2</v>
      </c>
      <c r="M294" s="24">
        <f>IF(L294&lt;0.06,J294,IF(L294&gt;0.32,#REF!,MIN(F294:H294)))</f>
        <v>4066.67</v>
      </c>
      <c r="N294" s="24">
        <f t="shared" si="20"/>
        <v>4066.67</v>
      </c>
    </row>
    <row r="295" spans="1:14" ht="25.5" x14ac:dyDescent="0.25">
      <c r="A295" s="16">
        <v>277</v>
      </c>
      <c r="B295" s="13"/>
      <c r="C295" s="27" t="s">
        <v>125</v>
      </c>
      <c r="D295" s="16" t="s">
        <v>28</v>
      </c>
      <c r="E295" s="20">
        <v>1</v>
      </c>
      <c r="F295" s="21">
        <v>25000</v>
      </c>
      <c r="G295" s="21">
        <v>27500</v>
      </c>
      <c r="H295" s="28">
        <v>27250</v>
      </c>
      <c r="I295" s="28"/>
      <c r="J295" s="23">
        <f t="shared" si="17"/>
        <v>26583.33</v>
      </c>
      <c r="K295" s="24">
        <f t="shared" si="18"/>
        <v>1124.2281302693368</v>
      </c>
      <c r="L295" s="24">
        <f t="shared" si="19"/>
        <v>4.2290718667275198E-2</v>
      </c>
      <c r="M295" s="24">
        <f>IF(L295&lt;0.06,J295,IF(L295&gt;0.32,#REF!,MIN(F295:H295)))</f>
        <v>26583.33</v>
      </c>
      <c r="N295" s="24">
        <f t="shared" si="20"/>
        <v>26583.33</v>
      </c>
    </row>
    <row r="296" spans="1:14" ht="25.5" x14ac:dyDescent="0.25">
      <c r="A296" s="16">
        <v>278</v>
      </c>
      <c r="B296" s="13"/>
      <c r="C296" s="27" t="s">
        <v>126</v>
      </c>
      <c r="D296" s="16" t="s">
        <v>28</v>
      </c>
      <c r="E296" s="20">
        <v>1</v>
      </c>
      <c r="F296" s="21">
        <v>3500</v>
      </c>
      <c r="G296" s="21">
        <v>3885</v>
      </c>
      <c r="H296" s="28">
        <v>3570</v>
      </c>
      <c r="I296" s="28"/>
      <c r="J296" s="23">
        <f t="shared" si="17"/>
        <v>3651.67</v>
      </c>
      <c r="K296" s="24">
        <f t="shared" si="18"/>
        <v>167.44816776808545</v>
      </c>
      <c r="L296" s="24">
        <f t="shared" si="19"/>
        <v>4.5855230009306823E-2</v>
      </c>
      <c r="M296" s="24">
        <f>IF(L296&lt;0.06,J296,IF(L296&gt;0.32,#REF!,MIN(F296:H296)))</f>
        <v>3651.67</v>
      </c>
      <c r="N296" s="24">
        <f t="shared" si="20"/>
        <v>3651.67</v>
      </c>
    </row>
    <row r="297" spans="1:14" ht="25.5" x14ac:dyDescent="0.25">
      <c r="A297" s="16">
        <v>279</v>
      </c>
      <c r="B297" s="13"/>
      <c r="C297" s="27" t="s">
        <v>153</v>
      </c>
      <c r="D297" s="16" t="s">
        <v>28</v>
      </c>
      <c r="E297" s="20">
        <v>1</v>
      </c>
      <c r="F297" s="21">
        <v>6000</v>
      </c>
      <c r="G297" s="21">
        <v>6120</v>
      </c>
      <c r="H297" s="28">
        <v>6120</v>
      </c>
      <c r="I297" s="28"/>
      <c r="J297" s="23">
        <f t="shared" si="17"/>
        <v>6080</v>
      </c>
      <c r="K297" s="24">
        <f t="shared" si="18"/>
        <v>56.568542494923804</v>
      </c>
      <c r="L297" s="24">
        <f t="shared" si="19"/>
        <v>9.304036594559837E-3</v>
      </c>
      <c r="M297" s="24">
        <f>IF(L297&lt;0.06,J297,IF(L297&gt;0.32,#REF!,MIN(F297:H297)))</f>
        <v>6080</v>
      </c>
      <c r="N297" s="24">
        <f t="shared" si="20"/>
        <v>6080</v>
      </c>
    </row>
    <row r="298" spans="1:14" x14ac:dyDescent="0.25">
      <c r="A298" s="16">
        <v>280</v>
      </c>
      <c r="B298" s="13" t="s">
        <v>155</v>
      </c>
      <c r="C298" s="27" t="s">
        <v>121</v>
      </c>
      <c r="D298" s="16" t="s">
        <v>28</v>
      </c>
      <c r="E298" s="20">
        <v>1</v>
      </c>
      <c r="F298" s="21">
        <v>200</v>
      </c>
      <c r="G298" s="21">
        <v>220</v>
      </c>
      <c r="H298" s="28">
        <v>208</v>
      </c>
      <c r="I298" s="28"/>
      <c r="J298" s="23">
        <f t="shared" si="17"/>
        <v>209.33</v>
      </c>
      <c r="K298" s="24">
        <f t="shared" si="18"/>
        <v>8.2192186706253025</v>
      </c>
      <c r="L298" s="24">
        <f t="shared" si="19"/>
        <v>3.9264408687838828E-2</v>
      </c>
      <c r="M298" s="24">
        <f>IF(L298&lt;0.06,J298,IF(L298&gt;0.32,#REF!,MIN(F298:H298)))</f>
        <v>209.33</v>
      </c>
      <c r="N298" s="24">
        <f t="shared" si="20"/>
        <v>209.33</v>
      </c>
    </row>
    <row r="299" spans="1:14" x14ac:dyDescent="0.25">
      <c r="A299" s="16">
        <v>281</v>
      </c>
      <c r="B299" s="13"/>
      <c r="C299" s="27" t="s">
        <v>122</v>
      </c>
      <c r="D299" s="16" t="s">
        <v>28</v>
      </c>
      <c r="E299" s="20">
        <v>1</v>
      </c>
      <c r="F299" s="21">
        <v>1000</v>
      </c>
      <c r="G299" s="21">
        <v>1010</v>
      </c>
      <c r="H299" s="28">
        <v>1050</v>
      </c>
      <c r="I299" s="28"/>
      <c r="J299" s="23">
        <f t="shared" si="17"/>
        <v>1020</v>
      </c>
      <c r="K299" s="24">
        <f t="shared" si="18"/>
        <v>21.602468994692867</v>
      </c>
      <c r="L299" s="24">
        <f t="shared" si="19"/>
        <v>2.1178891171267516E-2</v>
      </c>
      <c r="M299" s="24">
        <f>IF(L299&lt;0.06,J299,IF(L299&gt;0.32,#REF!,MIN(F299:H299)))</f>
        <v>1020</v>
      </c>
      <c r="N299" s="24">
        <f t="shared" si="20"/>
        <v>1020</v>
      </c>
    </row>
    <row r="300" spans="1:14" ht="25.5" x14ac:dyDescent="0.25">
      <c r="A300" s="16">
        <v>282</v>
      </c>
      <c r="B300" s="13"/>
      <c r="C300" s="27" t="s">
        <v>123</v>
      </c>
      <c r="D300" s="16" t="s">
        <v>28</v>
      </c>
      <c r="E300" s="20">
        <v>1</v>
      </c>
      <c r="F300" s="21">
        <v>4000</v>
      </c>
      <c r="G300" s="21">
        <v>4200</v>
      </c>
      <c r="H300" s="28">
        <v>4400</v>
      </c>
      <c r="I300" s="28"/>
      <c r="J300" s="23">
        <f t="shared" si="17"/>
        <v>4200</v>
      </c>
      <c r="K300" s="24">
        <f t="shared" si="18"/>
        <v>163.29931618554522</v>
      </c>
      <c r="L300" s="24">
        <f t="shared" si="19"/>
        <v>3.8880789567986955E-2</v>
      </c>
      <c r="M300" s="24">
        <f>IF(L300&lt;0.06,J300,IF(L300&gt;0.32,#REF!,MIN(F300:H300)))</f>
        <v>4200</v>
      </c>
      <c r="N300" s="24">
        <f t="shared" si="20"/>
        <v>4200</v>
      </c>
    </row>
    <row r="301" spans="1:14" ht="25.5" x14ac:dyDescent="0.25">
      <c r="A301" s="16">
        <v>283</v>
      </c>
      <c r="B301" s="13"/>
      <c r="C301" s="27" t="s">
        <v>140</v>
      </c>
      <c r="D301" s="16" t="s">
        <v>28</v>
      </c>
      <c r="E301" s="20">
        <v>1</v>
      </c>
      <c r="F301" s="21">
        <v>4000</v>
      </c>
      <c r="G301" s="21">
        <v>4120</v>
      </c>
      <c r="H301" s="28">
        <v>4280</v>
      </c>
      <c r="I301" s="28"/>
      <c r="J301" s="23">
        <f t="shared" si="17"/>
        <v>4133.33</v>
      </c>
      <c r="K301" s="24">
        <f t="shared" si="18"/>
        <v>114.69767022723502</v>
      </c>
      <c r="L301" s="24">
        <f t="shared" si="19"/>
        <v>2.7749458723894543E-2</v>
      </c>
      <c r="M301" s="24">
        <f>IF(L301&lt;0.06,J301,IF(L301&gt;0.32,#REF!,MIN(F301:H301)))</f>
        <v>4133.33</v>
      </c>
      <c r="N301" s="24">
        <f t="shared" si="20"/>
        <v>4133.33</v>
      </c>
    </row>
    <row r="302" spans="1:14" ht="25.5" x14ac:dyDescent="0.25">
      <c r="A302" s="16">
        <v>284</v>
      </c>
      <c r="B302" s="13"/>
      <c r="C302" s="27" t="s">
        <v>141</v>
      </c>
      <c r="D302" s="16" t="s">
        <v>28</v>
      </c>
      <c r="E302" s="20">
        <v>1</v>
      </c>
      <c r="F302" s="21">
        <v>5000</v>
      </c>
      <c r="G302" s="21">
        <v>5550</v>
      </c>
      <c r="H302" s="28">
        <v>5300</v>
      </c>
      <c r="I302" s="28"/>
      <c r="J302" s="23">
        <f t="shared" si="17"/>
        <v>5283.33</v>
      </c>
      <c r="K302" s="24">
        <f t="shared" si="18"/>
        <v>224.84562605386736</v>
      </c>
      <c r="L302" s="24">
        <f t="shared" si="19"/>
        <v>4.2557558595406185E-2</v>
      </c>
      <c r="M302" s="24">
        <f>IF(L302&lt;0.06,J302,IF(L302&gt;0.32,#REF!,MIN(F302:H302)))</f>
        <v>5283.33</v>
      </c>
      <c r="N302" s="24">
        <f t="shared" si="20"/>
        <v>5283.33</v>
      </c>
    </row>
    <row r="303" spans="1:14" ht="25.5" x14ac:dyDescent="0.25">
      <c r="A303" s="16">
        <v>285</v>
      </c>
      <c r="B303" s="13"/>
      <c r="C303" s="27" t="s">
        <v>124</v>
      </c>
      <c r="D303" s="16" t="s">
        <v>28</v>
      </c>
      <c r="E303" s="20">
        <v>1</v>
      </c>
      <c r="F303" s="21">
        <v>3550</v>
      </c>
      <c r="G303" s="21">
        <v>3656.5</v>
      </c>
      <c r="H303" s="28">
        <v>3763</v>
      </c>
      <c r="I303" s="28"/>
      <c r="J303" s="23">
        <f t="shared" si="17"/>
        <v>3656.5</v>
      </c>
      <c r="K303" s="24">
        <f t="shared" si="18"/>
        <v>86.956885868802829</v>
      </c>
      <c r="L303" s="24">
        <f t="shared" si="19"/>
        <v>2.3781453813428916E-2</v>
      </c>
      <c r="M303" s="24">
        <f>IF(L303&lt;0.06,J303,IF(L303&gt;0.32,#REF!,MIN(F303:H303)))</f>
        <v>3656.5</v>
      </c>
      <c r="N303" s="24">
        <f t="shared" si="20"/>
        <v>3656.5</v>
      </c>
    </row>
    <row r="304" spans="1:14" ht="25.5" x14ac:dyDescent="0.25">
      <c r="A304" s="16">
        <v>286</v>
      </c>
      <c r="B304" s="13"/>
      <c r="C304" s="27" t="s">
        <v>125</v>
      </c>
      <c r="D304" s="16" t="s">
        <v>28</v>
      </c>
      <c r="E304" s="20">
        <v>1</v>
      </c>
      <c r="F304" s="21">
        <v>18000</v>
      </c>
      <c r="G304" s="21">
        <v>19800</v>
      </c>
      <c r="H304" s="28">
        <v>18900</v>
      </c>
      <c r="I304" s="28"/>
      <c r="J304" s="23">
        <f t="shared" si="17"/>
        <v>18900</v>
      </c>
      <c r="K304" s="24">
        <f t="shared" si="18"/>
        <v>734.84692283495338</v>
      </c>
      <c r="L304" s="24">
        <f t="shared" si="19"/>
        <v>3.8880789567986948E-2</v>
      </c>
      <c r="M304" s="24">
        <f>IF(L304&lt;0.06,J304,IF(L304&gt;0.32,#REF!,MIN(F304:H304)))</f>
        <v>18900</v>
      </c>
      <c r="N304" s="24">
        <f t="shared" si="20"/>
        <v>18900</v>
      </c>
    </row>
    <row r="305" spans="1:14" ht="25.5" x14ac:dyDescent="0.25">
      <c r="A305" s="16">
        <v>287</v>
      </c>
      <c r="B305" s="13"/>
      <c r="C305" s="27" t="s">
        <v>126</v>
      </c>
      <c r="D305" s="16" t="s">
        <v>28</v>
      </c>
      <c r="E305" s="20">
        <v>1</v>
      </c>
      <c r="F305" s="21">
        <v>3200</v>
      </c>
      <c r="G305" s="21">
        <v>3296</v>
      </c>
      <c r="H305" s="28">
        <v>3456</v>
      </c>
      <c r="I305" s="28"/>
      <c r="J305" s="23">
        <f t="shared" si="17"/>
        <v>3317.33</v>
      </c>
      <c r="K305" s="24">
        <f t="shared" si="18"/>
        <v>105.59461265719109</v>
      </c>
      <c r="L305" s="24">
        <f t="shared" si="19"/>
        <v>3.1831205414351631E-2</v>
      </c>
      <c r="M305" s="24">
        <f>IF(L305&lt;0.06,J305,IF(L305&gt;0.32,#REF!,MIN(F305:H305)))</f>
        <v>3317.33</v>
      </c>
      <c r="N305" s="24">
        <f t="shared" si="20"/>
        <v>3317.33</v>
      </c>
    </row>
    <row r="306" spans="1:14" x14ac:dyDescent="0.25">
      <c r="A306" s="16">
        <v>288</v>
      </c>
      <c r="B306" s="13" t="s">
        <v>156</v>
      </c>
      <c r="C306" s="27" t="s">
        <v>121</v>
      </c>
      <c r="D306" s="16" t="s">
        <v>28</v>
      </c>
      <c r="E306" s="20">
        <v>1</v>
      </c>
      <c r="F306" s="21">
        <v>200</v>
      </c>
      <c r="G306" s="21">
        <v>208</v>
      </c>
      <c r="H306" s="28">
        <v>212</v>
      </c>
      <c r="I306" s="28"/>
      <c r="J306" s="23">
        <f t="shared" si="17"/>
        <v>206.67</v>
      </c>
      <c r="K306" s="24">
        <f t="shared" si="18"/>
        <v>4.9888765156985881</v>
      </c>
      <c r="L306" s="24">
        <f t="shared" si="19"/>
        <v>2.4139335731836204E-2</v>
      </c>
      <c r="M306" s="24">
        <f>IF(L306&lt;0.06,J306,IF(L306&gt;0.32,#REF!,MIN(F306:H306)))</f>
        <v>206.67</v>
      </c>
      <c r="N306" s="24">
        <f t="shared" si="20"/>
        <v>206.67</v>
      </c>
    </row>
    <row r="307" spans="1:14" x14ac:dyDescent="0.25">
      <c r="A307" s="16">
        <v>289</v>
      </c>
      <c r="B307" s="13"/>
      <c r="C307" s="27" t="s">
        <v>122</v>
      </c>
      <c r="D307" s="16" t="s">
        <v>28</v>
      </c>
      <c r="E307" s="20">
        <v>1</v>
      </c>
      <c r="F307" s="21">
        <v>1000</v>
      </c>
      <c r="G307" s="21">
        <v>1080</v>
      </c>
      <c r="H307" s="28">
        <v>1020</v>
      </c>
      <c r="I307" s="28"/>
      <c r="J307" s="23">
        <f t="shared" si="17"/>
        <v>1033.33</v>
      </c>
      <c r="K307" s="24">
        <f t="shared" si="18"/>
        <v>33.993463423951894</v>
      </c>
      <c r="L307" s="24">
        <f t="shared" si="19"/>
        <v>3.2897006207070242E-2</v>
      </c>
      <c r="M307" s="24">
        <f>IF(L307&lt;0.06,J307,IF(L307&gt;0.32,#REF!,MIN(F307:H307)))</f>
        <v>1033.33</v>
      </c>
      <c r="N307" s="24">
        <f t="shared" si="20"/>
        <v>1033.33</v>
      </c>
    </row>
    <row r="308" spans="1:14" ht="25.5" x14ac:dyDescent="0.25">
      <c r="A308" s="16">
        <v>290</v>
      </c>
      <c r="B308" s="13"/>
      <c r="C308" s="27" t="s">
        <v>123</v>
      </c>
      <c r="D308" s="16" t="s">
        <v>28</v>
      </c>
      <c r="E308" s="20">
        <v>1</v>
      </c>
      <c r="F308" s="21">
        <v>4000</v>
      </c>
      <c r="G308" s="21">
        <v>4320</v>
      </c>
      <c r="H308" s="28">
        <v>4080</v>
      </c>
      <c r="I308" s="28"/>
      <c r="J308" s="23">
        <f t="shared" si="17"/>
        <v>4133.33</v>
      </c>
      <c r="K308" s="24">
        <f t="shared" si="18"/>
        <v>135.97385369580758</v>
      </c>
      <c r="L308" s="24">
        <f t="shared" si="19"/>
        <v>3.2896926617474911E-2</v>
      </c>
      <c r="M308" s="24">
        <f>IF(L308&lt;0.06,J308,IF(L308&gt;0.32,#REF!,MIN(F308:H308)))</f>
        <v>4133.33</v>
      </c>
      <c r="N308" s="24">
        <f t="shared" si="20"/>
        <v>4133.33</v>
      </c>
    </row>
    <row r="309" spans="1:14" ht="25.5" x14ac:dyDescent="0.25">
      <c r="A309" s="16">
        <v>291</v>
      </c>
      <c r="B309" s="13"/>
      <c r="C309" s="27" t="s">
        <v>140</v>
      </c>
      <c r="D309" s="16" t="s">
        <v>28</v>
      </c>
      <c r="E309" s="20">
        <v>1</v>
      </c>
      <c r="F309" s="21">
        <v>4000</v>
      </c>
      <c r="G309" s="21">
        <v>4280</v>
      </c>
      <c r="H309" s="28">
        <v>4200</v>
      </c>
      <c r="I309" s="28"/>
      <c r="J309" s="23">
        <f t="shared" si="17"/>
        <v>4160</v>
      </c>
      <c r="K309" s="24">
        <f t="shared" si="18"/>
        <v>117.75681155103796</v>
      </c>
      <c r="L309" s="24">
        <f t="shared" si="19"/>
        <v>2.8306925853614894E-2</v>
      </c>
      <c r="M309" s="24">
        <f>IF(L309&lt;0.06,J309,IF(L309&gt;0.32,#REF!,MIN(F309:H309)))</f>
        <v>4160</v>
      </c>
      <c r="N309" s="24">
        <f t="shared" si="20"/>
        <v>4160</v>
      </c>
    </row>
    <row r="310" spans="1:14" ht="25.5" x14ac:dyDescent="0.25">
      <c r="A310" s="16">
        <v>292</v>
      </c>
      <c r="B310" s="13"/>
      <c r="C310" s="27" t="s">
        <v>141</v>
      </c>
      <c r="D310" s="16" t="s">
        <v>28</v>
      </c>
      <c r="E310" s="20">
        <v>1</v>
      </c>
      <c r="F310" s="21">
        <v>5000</v>
      </c>
      <c r="G310" s="21">
        <v>5100</v>
      </c>
      <c r="H310" s="28">
        <v>5050</v>
      </c>
      <c r="I310" s="28"/>
      <c r="J310" s="23">
        <f t="shared" si="17"/>
        <v>5050</v>
      </c>
      <c r="K310" s="24">
        <f t="shared" si="18"/>
        <v>40.824829046386306</v>
      </c>
      <c r="L310" s="24">
        <f t="shared" si="19"/>
        <v>8.0841245636408526E-3</v>
      </c>
      <c r="M310" s="24">
        <f>IF(L310&lt;0.06,J310,IF(L310&gt;0.32,#REF!,MIN(F310:H310)))</f>
        <v>5050</v>
      </c>
      <c r="N310" s="24">
        <f t="shared" si="20"/>
        <v>5050</v>
      </c>
    </row>
    <row r="311" spans="1:14" ht="25.5" x14ac:dyDescent="0.25">
      <c r="A311" s="16">
        <v>293</v>
      </c>
      <c r="B311" s="13"/>
      <c r="C311" s="27" t="s">
        <v>124</v>
      </c>
      <c r="D311" s="16" t="s">
        <v>28</v>
      </c>
      <c r="E311" s="20">
        <v>1</v>
      </c>
      <c r="F311" s="21">
        <v>3550</v>
      </c>
      <c r="G311" s="21">
        <v>3940.5</v>
      </c>
      <c r="H311" s="28">
        <v>3763</v>
      </c>
      <c r="I311" s="28"/>
      <c r="J311" s="23">
        <f t="shared" si="17"/>
        <v>3751.17</v>
      </c>
      <c r="K311" s="24">
        <f t="shared" si="18"/>
        <v>159.6403944982458</v>
      </c>
      <c r="L311" s="24">
        <f t="shared" si="19"/>
        <v>4.2557493928093312E-2</v>
      </c>
      <c r="M311" s="24">
        <f>IF(L311&lt;0.06,J311,IF(L311&gt;0.32,#REF!,MIN(F311:H311)))</f>
        <v>3751.17</v>
      </c>
      <c r="N311" s="24">
        <f t="shared" si="20"/>
        <v>3751.17</v>
      </c>
    </row>
    <row r="312" spans="1:14" ht="25.5" x14ac:dyDescent="0.25">
      <c r="A312" s="16">
        <v>294</v>
      </c>
      <c r="B312" s="13"/>
      <c r="C312" s="27" t="s">
        <v>125</v>
      </c>
      <c r="D312" s="16" t="s">
        <v>28</v>
      </c>
      <c r="E312" s="20">
        <v>1</v>
      </c>
      <c r="F312" s="21">
        <v>18000</v>
      </c>
      <c r="G312" s="21">
        <v>18900</v>
      </c>
      <c r="H312" s="28">
        <v>19620</v>
      </c>
      <c r="I312" s="28"/>
      <c r="J312" s="23">
        <f t="shared" si="17"/>
        <v>18840</v>
      </c>
      <c r="K312" s="24">
        <f t="shared" si="18"/>
        <v>662.72166103123561</v>
      </c>
      <c r="L312" s="24">
        <f t="shared" si="19"/>
        <v>3.5176308971933946E-2</v>
      </c>
      <c r="M312" s="24">
        <f>IF(L312&lt;0.06,J312,IF(L312&gt;0.32,#REF!,MIN(F312:H312)))</f>
        <v>18840</v>
      </c>
      <c r="N312" s="24">
        <f t="shared" si="20"/>
        <v>18840</v>
      </c>
    </row>
    <row r="313" spans="1:14" ht="25.5" x14ac:dyDescent="0.25">
      <c r="A313" s="16">
        <v>295</v>
      </c>
      <c r="B313" s="13"/>
      <c r="C313" s="27" t="s">
        <v>126</v>
      </c>
      <c r="D313" s="16" t="s">
        <v>28</v>
      </c>
      <c r="E313" s="20">
        <v>1</v>
      </c>
      <c r="F313" s="21">
        <v>3200</v>
      </c>
      <c r="G313" s="21">
        <v>3552</v>
      </c>
      <c r="H313" s="28">
        <v>3456</v>
      </c>
      <c r="I313" s="28"/>
      <c r="J313" s="23">
        <f t="shared" si="17"/>
        <v>3402.67</v>
      </c>
      <c r="K313" s="24">
        <f t="shared" si="18"/>
        <v>148.56947495663061</v>
      </c>
      <c r="L313" s="24">
        <f t="shared" si="19"/>
        <v>4.3662616403186499E-2</v>
      </c>
      <c r="M313" s="24">
        <f>IF(L313&lt;0.06,J313,IF(L313&gt;0.32,#REF!,MIN(F313:H313)))</f>
        <v>3402.67</v>
      </c>
      <c r="N313" s="24">
        <f t="shared" si="20"/>
        <v>3402.67</v>
      </c>
    </row>
    <row r="314" spans="1:14" x14ac:dyDescent="0.25">
      <c r="A314" s="16">
        <v>296</v>
      </c>
      <c r="B314" s="13" t="s">
        <v>157</v>
      </c>
      <c r="C314" s="27" t="s">
        <v>121</v>
      </c>
      <c r="D314" s="16" t="s">
        <v>28</v>
      </c>
      <c r="E314" s="20">
        <v>1</v>
      </c>
      <c r="F314" s="21">
        <v>200</v>
      </c>
      <c r="G314" s="21">
        <v>210</v>
      </c>
      <c r="H314" s="28">
        <v>206</v>
      </c>
      <c r="I314" s="28"/>
      <c r="J314" s="23">
        <f t="shared" si="17"/>
        <v>205.33</v>
      </c>
      <c r="K314" s="24">
        <f t="shared" si="18"/>
        <v>4.1096093353126513</v>
      </c>
      <c r="L314" s="24">
        <f t="shared" si="19"/>
        <v>2.0014656091718944E-2</v>
      </c>
      <c r="M314" s="24">
        <f>IF(L314&lt;0.06,J314,IF(L314&gt;0.32,#REF!,MIN(F314:H314)))</f>
        <v>205.33</v>
      </c>
      <c r="N314" s="24">
        <f t="shared" si="20"/>
        <v>205.33</v>
      </c>
    </row>
    <row r="315" spans="1:14" x14ac:dyDescent="0.25">
      <c r="A315" s="16">
        <v>297</v>
      </c>
      <c r="B315" s="13"/>
      <c r="C315" s="27" t="s">
        <v>122</v>
      </c>
      <c r="D315" s="16" t="s">
        <v>28</v>
      </c>
      <c r="E315" s="20">
        <v>1</v>
      </c>
      <c r="F315" s="21">
        <v>1000</v>
      </c>
      <c r="G315" s="21">
        <v>1060</v>
      </c>
      <c r="H315" s="28">
        <v>1100</v>
      </c>
      <c r="I315" s="28"/>
      <c r="J315" s="23">
        <f t="shared" si="17"/>
        <v>1053.33</v>
      </c>
      <c r="K315" s="24">
        <f t="shared" si="18"/>
        <v>41.096093353126506</v>
      </c>
      <c r="L315" s="24">
        <f t="shared" si="19"/>
        <v>3.9015401966265566E-2</v>
      </c>
      <c r="M315" s="24">
        <f>IF(L315&lt;0.06,J315,IF(L315&gt;0.32,#REF!,MIN(F315:H315)))</f>
        <v>1053.33</v>
      </c>
      <c r="N315" s="24">
        <f t="shared" si="20"/>
        <v>1053.33</v>
      </c>
    </row>
    <row r="316" spans="1:14" ht="25.5" x14ac:dyDescent="0.25">
      <c r="A316" s="16">
        <v>298</v>
      </c>
      <c r="B316" s="13"/>
      <c r="C316" s="27" t="s">
        <v>123</v>
      </c>
      <c r="D316" s="16" t="s">
        <v>28</v>
      </c>
      <c r="E316" s="20">
        <v>1</v>
      </c>
      <c r="F316" s="21">
        <v>10000</v>
      </c>
      <c r="G316" s="21">
        <v>10500</v>
      </c>
      <c r="H316" s="28">
        <v>10900</v>
      </c>
      <c r="I316" s="28"/>
      <c r="J316" s="23">
        <f t="shared" si="17"/>
        <v>10466.67</v>
      </c>
      <c r="K316" s="24">
        <f t="shared" si="18"/>
        <v>368.17870057290867</v>
      </c>
      <c r="L316" s="24">
        <f t="shared" si="19"/>
        <v>3.5176297769291348E-2</v>
      </c>
      <c r="M316" s="24">
        <f>IF(L316&lt;0.06,J316,IF(L316&gt;0.32,#REF!,MIN(F316:H316)))</f>
        <v>10466.67</v>
      </c>
      <c r="N316" s="24">
        <f t="shared" si="20"/>
        <v>10466.67</v>
      </c>
    </row>
    <row r="317" spans="1:14" ht="25.5" x14ac:dyDescent="0.25">
      <c r="A317" s="16">
        <v>299</v>
      </c>
      <c r="B317" s="13"/>
      <c r="C317" s="27" t="s">
        <v>140</v>
      </c>
      <c r="D317" s="16" t="s">
        <v>28</v>
      </c>
      <c r="E317" s="20">
        <v>1</v>
      </c>
      <c r="F317" s="21">
        <v>5000</v>
      </c>
      <c r="G317" s="21">
        <v>5150</v>
      </c>
      <c r="H317" s="28">
        <v>5350</v>
      </c>
      <c r="I317" s="28"/>
      <c r="J317" s="23">
        <f t="shared" si="17"/>
        <v>5166.67</v>
      </c>
      <c r="K317" s="24">
        <f t="shared" si="18"/>
        <v>143.3720877840438</v>
      </c>
      <c r="L317" s="24">
        <f t="shared" si="19"/>
        <v>2.7749418442448191E-2</v>
      </c>
      <c r="M317" s="24">
        <f>IF(L317&lt;0.06,J317,IF(L317&gt;0.32,#REF!,MIN(F317:H317)))</f>
        <v>5166.67</v>
      </c>
      <c r="N317" s="24">
        <f t="shared" si="20"/>
        <v>5166.67</v>
      </c>
    </row>
    <row r="318" spans="1:14" ht="25.5" x14ac:dyDescent="0.25">
      <c r="A318" s="16">
        <v>300</v>
      </c>
      <c r="B318" s="13"/>
      <c r="C318" s="27" t="s">
        <v>141</v>
      </c>
      <c r="D318" s="16" t="s">
        <v>28</v>
      </c>
      <c r="E318" s="20">
        <v>1</v>
      </c>
      <c r="F318" s="21">
        <v>5000</v>
      </c>
      <c r="G318" s="21">
        <v>5100</v>
      </c>
      <c r="H318" s="28">
        <v>5550</v>
      </c>
      <c r="I318" s="28"/>
      <c r="J318" s="23">
        <f t="shared" si="17"/>
        <v>5216.67</v>
      </c>
      <c r="K318" s="24">
        <f t="shared" si="18"/>
        <v>239.21166824012207</v>
      </c>
      <c r="L318" s="24">
        <f t="shared" si="19"/>
        <v>4.5855242566641564E-2</v>
      </c>
      <c r="M318" s="24">
        <f>IF(L318&lt;0.06,J318,IF(L318&gt;0.32,#REF!,MIN(F318:H318)))</f>
        <v>5216.67</v>
      </c>
      <c r="N318" s="24">
        <f t="shared" si="20"/>
        <v>5216.67</v>
      </c>
    </row>
    <row r="319" spans="1:14" ht="25.5" x14ac:dyDescent="0.25">
      <c r="A319" s="16">
        <v>301</v>
      </c>
      <c r="B319" s="13"/>
      <c r="C319" s="27" t="s">
        <v>124</v>
      </c>
      <c r="D319" s="16" t="s">
        <v>28</v>
      </c>
      <c r="E319" s="20">
        <v>1</v>
      </c>
      <c r="F319" s="21">
        <v>4000</v>
      </c>
      <c r="G319" s="21">
        <v>4400</v>
      </c>
      <c r="H319" s="28">
        <v>4200</v>
      </c>
      <c r="I319" s="28"/>
      <c r="J319" s="23">
        <f t="shared" si="17"/>
        <v>4200</v>
      </c>
      <c r="K319" s="24">
        <f t="shared" si="18"/>
        <v>163.29931618554522</v>
      </c>
      <c r="L319" s="24">
        <f t="shared" si="19"/>
        <v>3.8880789567986955E-2</v>
      </c>
      <c r="M319" s="24">
        <f>IF(L319&lt;0.06,J319,IF(L319&gt;0.32,#REF!,MIN(F319:H319)))</f>
        <v>4200</v>
      </c>
      <c r="N319" s="24">
        <f t="shared" si="20"/>
        <v>4200</v>
      </c>
    </row>
    <row r="320" spans="1:14" ht="25.5" x14ac:dyDescent="0.25">
      <c r="A320" s="16">
        <v>302</v>
      </c>
      <c r="B320" s="13"/>
      <c r="C320" s="27" t="s">
        <v>125</v>
      </c>
      <c r="D320" s="16" t="s">
        <v>28</v>
      </c>
      <c r="E320" s="20">
        <v>1</v>
      </c>
      <c r="F320" s="21">
        <v>25000</v>
      </c>
      <c r="G320" s="21">
        <v>27000</v>
      </c>
      <c r="H320" s="28">
        <v>27000</v>
      </c>
      <c r="I320" s="28"/>
      <c r="J320" s="23">
        <f t="shared" si="17"/>
        <v>26333.33</v>
      </c>
      <c r="K320" s="24">
        <f t="shared" si="18"/>
        <v>942.8090415820634</v>
      </c>
      <c r="L320" s="24">
        <f t="shared" si="19"/>
        <v>3.580287952879728E-2</v>
      </c>
      <c r="M320" s="24">
        <f>IF(L320&lt;0.06,J320,IF(L320&gt;0.32,#REF!,MIN(F320:H320)))</f>
        <v>26333.33</v>
      </c>
      <c r="N320" s="24">
        <f t="shared" si="20"/>
        <v>26333.33</v>
      </c>
    </row>
    <row r="321" spans="1:14" ht="25.5" x14ac:dyDescent="0.25">
      <c r="A321" s="16">
        <v>303</v>
      </c>
      <c r="B321" s="13"/>
      <c r="C321" s="27" t="s">
        <v>126</v>
      </c>
      <c r="D321" s="16" t="s">
        <v>28</v>
      </c>
      <c r="E321" s="20">
        <v>1</v>
      </c>
      <c r="F321" s="21">
        <v>3500</v>
      </c>
      <c r="G321" s="21">
        <v>3675</v>
      </c>
      <c r="H321" s="28">
        <v>3710</v>
      </c>
      <c r="I321" s="28"/>
      <c r="J321" s="23">
        <f t="shared" si="17"/>
        <v>3628.33</v>
      </c>
      <c r="K321" s="24">
        <f t="shared" si="18"/>
        <v>91.863425196804457</v>
      </c>
      <c r="L321" s="24">
        <f t="shared" si="19"/>
        <v>2.5318376552519881E-2</v>
      </c>
      <c r="M321" s="24">
        <f>IF(L321&lt;0.06,J321,IF(L321&gt;0.32,#REF!,MIN(F321:H321)))</f>
        <v>3628.33</v>
      </c>
      <c r="N321" s="24">
        <f t="shared" si="20"/>
        <v>3628.33</v>
      </c>
    </row>
    <row r="322" spans="1:14" ht="25.5" x14ac:dyDescent="0.25">
      <c r="A322" s="16">
        <v>304</v>
      </c>
      <c r="B322" s="13"/>
      <c r="C322" s="27" t="s">
        <v>153</v>
      </c>
      <c r="D322" s="16" t="s">
        <v>28</v>
      </c>
      <c r="E322" s="20">
        <v>1</v>
      </c>
      <c r="F322" s="21">
        <v>6000</v>
      </c>
      <c r="G322" s="21">
        <v>6660</v>
      </c>
      <c r="H322" s="28">
        <v>6300</v>
      </c>
      <c r="I322" s="28"/>
      <c r="J322" s="23">
        <f t="shared" si="17"/>
        <v>6320</v>
      </c>
      <c r="K322" s="24">
        <f t="shared" si="18"/>
        <v>269.81475126464085</v>
      </c>
      <c r="L322" s="24">
        <f t="shared" si="19"/>
        <v>4.2692207478582413E-2</v>
      </c>
      <c r="M322" s="24">
        <f>IF(L322&lt;0.06,J322,IF(L322&gt;0.32,#REF!,MIN(F322:H322)))</f>
        <v>6320</v>
      </c>
      <c r="N322" s="24">
        <f t="shared" si="20"/>
        <v>6320</v>
      </c>
    </row>
    <row r="323" spans="1:14" x14ac:dyDescent="0.25">
      <c r="A323" s="16">
        <v>305</v>
      </c>
      <c r="B323" s="13" t="s">
        <v>158</v>
      </c>
      <c r="C323" s="27" t="s">
        <v>121</v>
      </c>
      <c r="D323" s="16" t="s">
        <v>28</v>
      </c>
      <c r="E323" s="20">
        <v>1</v>
      </c>
      <c r="F323" s="21">
        <v>200</v>
      </c>
      <c r="G323" s="21">
        <v>212</v>
      </c>
      <c r="H323" s="28">
        <v>202</v>
      </c>
      <c r="I323" s="28"/>
      <c r="J323" s="23">
        <f t="shared" si="17"/>
        <v>204.67</v>
      </c>
      <c r="K323" s="24">
        <f t="shared" si="18"/>
        <v>5.2493385826745405</v>
      </c>
      <c r="L323" s="24">
        <f t="shared" si="19"/>
        <v>2.5647816400422831E-2</v>
      </c>
      <c r="M323" s="24">
        <f>IF(L323&lt;0.06,J323,IF(L323&gt;0.32,#REF!,MIN(F323:H323)))</f>
        <v>204.67</v>
      </c>
      <c r="N323" s="24">
        <f t="shared" si="20"/>
        <v>204.67</v>
      </c>
    </row>
    <row r="324" spans="1:14" x14ac:dyDescent="0.25">
      <c r="A324" s="16">
        <v>306</v>
      </c>
      <c r="B324" s="13"/>
      <c r="C324" s="27" t="s">
        <v>122</v>
      </c>
      <c r="D324" s="16" t="s">
        <v>28</v>
      </c>
      <c r="E324" s="20">
        <v>1</v>
      </c>
      <c r="F324" s="21">
        <v>1000</v>
      </c>
      <c r="G324" s="21">
        <v>1010</v>
      </c>
      <c r="H324" s="28">
        <v>1070</v>
      </c>
      <c r="I324" s="28"/>
      <c r="J324" s="23">
        <f t="shared" si="17"/>
        <v>1026.67</v>
      </c>
      <c r="K324" s="24">
        <f t="shared" si="18"/>
        <v>30.912061651652348</v>
      </c>
      <c r="L324" s="24">
        <f t="shared" si="19"/>
        <v>3.0109053202735391E-2</v>
      </c>
      <c r="M324" s="24">
        <f>IF(L324&lt;0.06,J324,IF(L324&gt;0.32,#REF!,MIN(F324:H324)))</f>
        <v>1026.67</v>
      </c>
      <c r="N324" s="24">
        <f t="shared" si="20"/>
        <v>1026.67</v>
      </c>
    </row>
    <row r="325" spans="1:14" ht="25.5" x14ac:dyDescent="0.25">
      <c r="A325" s="16">
        <v>307</v>
      </c>
      <c r="B325" s="13"/>
      <c r="C325" s="27" t="s">
        <v>123</v>
      </c>
      <c r="D325" s="16" t="s">
        <v>28</v>
      </c>
      <c r="E325" s="20">
        <v>1</v>
      </c>
      <c r="F325" s="21">
        <v>10000</v>
      </c>
      <c r="G325" s="21">
        <v>11100</v>
      </c>
      <c r="H325" s="28">
        <v>10700</v>
      </c>
      <c r="I325" s="28"/>
      <c r="J325" s="23">
        <f t="shared" si="17"/>
        <v>10600</v>
      </c>
      <c r="K325" s="24">
        <f t="shared" si="18"/>
        <v>454.60605656619521</v>
      </c>
      <c r="L325" s="24">
        <f t="shared" si="19"/>
        <v>4.288736382699955E-2</v>
      </c>
      <c r="M325" s="24">
        <f>IF(L325&lt;0.06,J325,IF(L325&gt;0.32,#REF!,MIN(F325:H325)))</f>
        <v>10600</v>
      </c>
      <c r="N325" s="24">
        <f t="shared" si="20"/>
        <v>10600</v>
      </c>
    </row>
    <row r="326" spans="1:14" ht="25.5" x14ac:dyDescent="0.25">
      <c r="A326" s="16">
        <v>308</v>
      </c>
      <c r="B326" s="13"/>
      <c r="C326" s="27" t="s">
        <v>140</v>
      </c>
      <c r="D326" s="16" t="s">
        <v>28</v>
      </c>
      <c r="E326" s="20">
        <v>1</v>
      </c>
      <c r="F326" s="21">
        <v>5000</v>
      </c>
      <c r="G326" s="21">
        <v>5550</v>
      </c>
      <c r="H326" s="28">
        <v>5550</v>
      </c>
      <c r="I326" s="28"/>
      <c r="J326" s="23">
        <f t="shared" si="17"/>
        <v>5366.67</v>
      </c>
      <c r="K326" s="24">
        <f t="shared" si="18"/>
        <v>259.27248643506744</v>
      </c>
      <c r="L326" s="24">
        <f t="shared" si="19"/>
        <v>4.8311613427892426E-2</v>
      </c>
      <c r="M326" s="24">
        <f>IF(L326&lt;0.06,J326,IF(L326&gt;0.32,#REF!,MIN(F326:H326)))</f>
        <v>5366.67</v>
      </c>
      <c r="N326" s="24">
        <f t="shared" si="20"/>
        <v>5366.67</v>
      </c>
    </row>
    <row r="327" spans="1:14" ht="25.5" x14ac:dyDescent="0.25">
      <c r="A327" s="16">
        <v>309</v>
      </c>
      <c r="B327" s="13"/>
      <c r="C327" s="27" t="s">
        <v>141</v>
      </c>
      <c r="D327" s="16" t="s">
        <v>28</v>
      </c>
      <c r="E327" s="20">
        <v>1</v>
      </c>
      <c r="F327" s="21">
        <v>5000</v>
      </c>
      <c r="G327" s="21">
        <v>5050</v>
      </c>
      <c r="H327" s="28">
        <v>5100</v>
      </c>
      <c r="I327" s="28"/>
      <c r="J327" s="23">
        <f t="shared" si="17"/>
        <v>5050</v>
      </c>
      <c r="K327" s="24">
        <f t="shared" si="18"/>
        <v>40.824829046386306</v>
      </c>
      <c r="L327" s="24">
        <f t="shared" si="19"/>
        <v>8.0841245636408526E-3</v>
      </c>
      <c r="M327" s="24">
        <f>IF(L327&lt;0.06,J327,IF(L327&gt;0.32,#REF!,MIN(F327:H327)))</f>
        <v>5050</v>
      </c>
      <c r="N327" s="24">
        <f t="shared" si="20"/>
        <v>5050</v>
      </c>
    </row>
    <row r="328" spans="1:14" ht="25.5" x14ac:dyDescent="0.25">
      <c r="A328" s="16">
        <v>310</v>
      </c>
      <c r="B328" s="13"/>
      <c r="C328" s="27" t="s">
        <v>124</v>
      </c>
      <c r="D328" s="16" t="s">
        <v>28</v>
      </c>
      <c r="E328" s="20">
        <v>1</v>
      </c>
      <c r="F328" s="21">
        <v>4000</v>
      </c>
      <c r="G328" s="21">
        <v>4240</v>
      </c>
      <c r="H328" s="28">
        <v>4120</v>
      </c>
      <c r="I328" s="28"/>
      <c r="J328" s="23">
        <f t="shared" si="17"/>
        <v>4120</v>
      </c>
      <c r="K328" s="24">
        <f t="shared" si="18"/>
        <v>97.979589711327122</v>
      </c>
      <c r="L328" s="24">
        <f t="shared" si="19"/>
        <v>2.3781453813428912E-2</v>
      </c>
      <c r="M328" s="24">
        <f>IF(L328&lt;0.06,J328,IF(L328&gt;0.32,#REF!,MIN(F328:H328)))</f>
        <v>4120</v>
      </c>
      <c r="N328" s="24">
        <f t="shared" si="20"/>
        <v>4120</v>
      </c>
    </row>
    <row r="329" spans="1:14" ht="25.5" x14ac:dyDescent="0.25">
      <c r="A329" s="16">
        <v>311</v>
      </c>
      <c r="B329" s="13"/>
      <c r="C329" s="27" t="s">
        <v>125</v>
      </c>
      <c r="D329" s="16" t="s">
        <v>28</v>
      </c>
      <c r="E329" s="20">
        <v>1</v>
      </c>
      <c r="F329" s="21">
        <v>25000</v>
      </c>
      <c r="G329" s="21">
        <v>25500</v>
      </c>
      <c r="H329" s="28">
        <v>26000</v>
      </c>
      <c r="I329" s="28"/>
      <c r="J329" s="23">
        <f t="shared" si="17"/>
        <v>25500</v>
      </c>
      <c r="K329" s="24">
        <f t="shared" si="18"/>
        <v>408.24829046386299</v>
      </c>
      <c r="L329" s="24">
        <f t="shared" si="19"/>
        <v>1.6009736880935804E-2</v>
      </c>
      <c r="M329" s="24">
        <f>IF(L329&lt;0.06,J329,IF(L329&gt;0.32,#REF!,MIN(F329:H329)))</f>
        <v>25500</v>
      </c>
      <c r="N329" s="24">
        <f t="shared" si="20"/>
        <v>25500</v>
      </c>
    </row>
    <row r="330" spans="1:14" ht="25.5" x14ac:dyDescent="0.25">
      <c r="A330" s="16">
        <v>312</v>
      </c>
      <c r="B330" s="13"/>
      <c r="C330" s="27" t="s">
        <v>126</v>
      </c>
      <c r="D330" s="16" t="s">
        <v>28</v>
      </c>
      <c r="E330" s="20">
        <v>1</v>
      </c>
      <c r="F330" s="21">
        <v>3500</v>
      </c>
      <c r="G330" s="21">
        <v>3745</v>
      </c>
      <c r="H330" s="28">
        <v>3640</v>
      </c>
      <c r="I330" s="28"/>
      <c r="J330" s="23">
        <f t="shared" si="17"/>
        <v>3628.33</v>
      </c>
      <c r="K330" s="24">
        <f t="shared" si="18"/>
        <v>100.36046144883063</v>
      </c>
      <c r="L330" s="24">
        <f t="shared" si="19"/>
        <v>2.7660235273205755E-2</v>
      </c>
      <c r="M330" s="24">
        <f>IF(L330&lt;0.06,J330,IF(L330&gt;0.32,#REF!,MIN(F330:H330)))</f>
        <v>3628.33</v>
      </c>
      <c r="N330" s="24">
        <f t="shared" si="20"/>
        <v>3628.33</v>
      </c>
    </row>
    <row r="331" spans="1:14" ht="25.5" x14ac:dyDescent="0.25">
      <c r="A331" s="16">
        <v>313</v>
      </c>
      <c r="B331" s="13"/>
      <c r="C331" s="27" t="s">
        <v>153</v>
      </c>
      <c r="D331" s="16" t="s">
        <v>28</v>
      </c>
      <c r="E331" s="20">
        <v>1</v>
      </c>
      <c r="F331" s="21">
        <v>6000</v>
      </c>
      <c r="G331" s="21">
        <v>6660</v>
      </c>
      <c r="H331" s="28">
        <v>6240</v>
      </c>
      <c r="I331" s="28"/>
      <c r="J331" s="23">
        <f t="shared" si="17"/>
        <v>6300</v>
      </c>
      <c r="K331" s="24">
        <f t="shared" si="18"/>
        <v>272.76363393971712</v>
      </c>
      <c r="L331" s="24">
        <f t="shared" si="19"/>
        <v>4.329581491106621E-2</v>
      </c>
      <c r="M331" s="24">
        <f>IF(L331&lt;0.06,J331,IF(L331&gt;0.32,#REF!,MIN(F331:H331)))</f>
        <v>6300</v>
      </c>
      <c r="N331" s="24">
        <f t="shared" si="20"/>
        <v>6300</v>
      </c>
    </row>
    <row r="332" spans="1:14" x14ac:dyDescent="0.25">
      <c r="A332" s="16">
        <v>314</v>
      </c>
      <c r="B332" s="13" t="s">
        <v>159</v>
      </c>
      <c r="C332" s="27" t="s">
        <v>121</v>
      </c>
      <c r="D332" s="16" t="s">
        <v>28</v>
      </c>
      <c r="E332" s="20">
        <v>1</v>
      </c>
      <c r="F332" s="21">
        <v>200</v>
      </c>
      <c r="G332" s="21">
        <v>208</v>
      </c>
      <c r="H332" s="28">
        <v>202</v>
      </c>
      <c r="I332" s="28"/>
      <c r="J332" s="23">
        <f t="shared" si="17"/>
        <v>203.33</v>
      </c>
      <c r="K332" s="24">
        <f t="shared" si="18"/>
        <v>3.39934634239519</v>
      </c>
      <c r="L332" s="24">
        <f t="shared" si="19"/>
        <v>1.6718370837531058E-2</v>
      </c>
      <c r="M332" s="24">
        <f>IF(L332&lt;0.06,J332,IF(L332&gt;0.32,#REF!,MIN(F332:H332)))</f>
        <v>203.33</v>
      </c>
      <c r="N332" s="24">
        <f t="shared" si="20"/>
        <v>203.33</v>
      </c>
    </row>
    <row r="333" spans="1:14" x14ac:dyDescent="0.25">
      <c r="A333" s="16">
        <v>315</v>
      </c>
      <c r="B333" s="13"/>
      <c r="C333" s="27" t="s">
        <v>122</v>
      </c>
      <c r="D333" s="16" t="s">
        <v>28</v>
      </c>
      <c r="E333" s="20">
        <v>1</v>
      </c>
      <c r="F333" s="21">
        <v>1000</v>
      </c>
      <c r="G333" s="21">
        <v>1090</v>
      </c>
      <c r="H333" s="28">
        <v>1050</v>
      </c>
      <c r="I333" s="28"/>
      <c r="J333" s="23">
        <f t="shared" si="17"/>
        <v>1046.67</v>
      </c>
      <c r="K333" s="24">
        <f t="shared" si="18"/>
        <v>36.817870057290868</v>
      </c>
      <c r="L333" s="24">
        <f t="shared" si="19"/>
        <v>3.5176196945829026E-2</v>
      </c>
      <c r="M333" s="24">
        <f>IF(L333&lt;0.06,J333,IF(L333&gt;0.32,#REF!,MIN(F333:H333)))</f>
        <v>1046.67</v>
      </c>
      <c r="N333" s="24">
        <f t="shared" si="20"/>
        <v>1046.67</v>
      </c>
    </row>
    <row r="334" spans="1:14" ht="25.5" x14ac:dyDescent="0.25">
      <c r="A334" s="16">
        <v>316</v>
      </c>
      <c r="B334" s="13"/>
      <c r="C334" s="27" t="s">
        <v>123</v>
      </c>
      <c r="D334" s="16" t="s">
        <v>28</v>
      </c>
      <c r="E334" s="20">
        <v>1</v>
      </c>
      <c r="F334" s="21">
        <v>5000</v>
      </c>
      <c r="G334" s="21">
        <v>5350</v>
      </c>
      <c r="H334" s="28">
        <v>5100</v>
      </c>
      <c r="I334" s="28"/>
      <c r="J334" s="23">
        <f t="shared" si="17"/>
        <v>5150</v>
      </c>
      <c r="K334" s="24">
        <f t="shared" si="18"/>
        <v>147.19601443879745</v>
      </c>
      <c r="L334" s="24">
        <f t="shared" si="19"/>
        <v>2.8581750376465525E-2</v>
      </c>
      <c r="M334" s="24">
        <f>IF(L334&lt;0.06,J334,IF(L334&gt;0.32,#REF!,MIN(F334:H334)))</f>
        <v>5150</v>
      </c>
      <c r="N334" s="24">
        <f t="shared" si="20"/>
        <v>5150</v>
      </c>
    </row>
    <row r="335" spans="1:14" ht="25.5" x14ac:dyDescent="0.25">
      <c r="A335" s="16">
        <v>317</v>
      </c>
      <c r="B335" s="13"/>
      <c r="C335" s="27" t="s">
        <v>140</v>
      </c>
      <c r="D335" s="16" t="s">
        <v>28</v>
      </c>
      <c r="E335" s="20">
        <v>1</v>
      </c>
      <c r="F335" s="21">
        <v>4000</v>
      </c>
      <c r="G335" s="21">
        <v>4040</v>
      </c>
      <c r="H335" s="28">
        <v>4160</v>
      </c>
      <c r="I335" s="28"/>
      <c r="J335" s="23">
        <f t="shared" si="17"/>
        <v>4066.67</v>
      </c>
      <c r="K335" s="24">
        <f t="shared" si="18"/>
        <v>67.986926847903788</v>
      </c>
      <c r="L335" s="24">
        <f t="shared" si="19"/>
        <v>1.6718083062531208E-2</v>
      </c>
      <c r="M335" s="24">
        <f>IF(L335&lt;0.06,J335,IF(L335&gt;0.32,#REF!,MIN(F335:H335)))</f>
        <v>4066.67</v>
      </c>
      <c r="N335" s="24">
        <f t="shared" si="20"/>
        <v>4066.67</v>
      </c>
    </row>
    <row r="336" spans="1:14" ht="25.5" x14ac:dyDescent="0.25">
      <c r="A336" s="16">
        <v>318</v>
      </c>
      <c r="B336" s="13"/>
      <c r="C336" s="27" t="s">
        <v>141</v>
      </c>
      <c r="D336" s="16" t="s">
        <v>28</v>
      </c>
      <c r="E336" s="20">
        <v>1</v>
      </c>
      <c r="F336" s="21">
        <v>4000</v>
      </c>
      <c r="G336" s="21">
        <v>4160</v>
      </c>
      <c r="H336" s="28">
        <v>4160</v>
      </c>
      <c r="I336" s="28"/>
      <c r="J336" s="23">
        <f t="shared" si="17"/>
        <v>4106.67</v>
      </c>
      <c r="K336" s="24">
        <f t="shared" si="18"/>
        <v>75.424723326565072</v>
      </c>
      <c r="L336" s="24">
        <f t="shared" si="19"/>
        <v>1.8366394993161141E-2</v>
      </c>
      <c r="M336" s="24">
        <f>IF(L336&lt;0.06,J336,IF(L336&gt;0.32,#REF!,MIN(F336:H336)))</f>
        <v>4106.67</v>
      </c>
      <c r="N336" s="24">
        <f t="shared" si="20"/>
        <v>4106.67</v>
      </c>
    </row>
    <row r="337" spans="1:14" ht="25.5" x14ac:dyDescent="0.25">
      <c r="A337" s="16">
        <v>319</v>
      </c>
      <c r="B337" s="13"/>
      <c r="C337" s="27" t="s">
        <v>124</v>
      </c>
      <c r="D337" s="16" t="s">
        <v>28</v>
      </c>
      <c r="E337" s="20">
        <v>1</v>
      </c>
      <c r="F337" s="21">
        <v>4000</v>
      </c>
      <c r="G337" s="21">
        <v>4360</v>
      </c>
      <c r="H337" s="28">
        <v>4120</v>
      </c>
      <c r="I337" s="28"/>
      <c r="J337" s="23">
        <f t="shared" si="17"/>
        <v>4160</v>
      </c>
      <c r="K337" s="24">
        <f t="shared" si="18"/>
        <v>149.66629547095766</v>
      </c>
      <c r="L337" s="24">
        <f t="shared" si="19"/>
        <v>3.5977474872826362E-2</v>
      </c>
      <c r="M337" s="24">
        <f>IF(L337&lt;0.06,J337,IF(L337&gt;0.32,#REF!,MIN(F337:H337)))</f>
        <v>4160</v>
      </c>
      <c r="N337" s="24">
        <f t="shared" si="20"/>
        <v>4160</v>
      </c>
    </row>
    <row r="338" spans="1:14" ht="25.5" x14ac:dyDescent="0.25">
      <c r="A338" s="16">
        <v>320</v>
      </c>
      <c r="B338" s="13"/>
      <c r="C338" s="27" t="s">
        <v>125</v>
      </c>
      <c r="D338" s="16" t="s">
        <v>28</v>
      </c>
      <c r="E338" s="20">
        <v>1</v>
      </c>
      <c r="F338" s="21">
        <v>13000</v>
      </c>
      <c r="G338" s="21">
        <v>13520</v>
      </c>
      <c r="H338" s="28">
        <v>13780</v>
      </c>
      <c r="I338" s="28"/>
      <c r="J338" s="23">
        <f t="shared" si="17"/>
        <v>13433.33</v>
      </c>
      <c r="K338" s="24">
        <f t="shared" si="18"/>
        <v>324.27697352040826</v>
      </c>
      <c r="L338" s="24">
        <f t="shared" si="19"/>
        <v>2.4139731065968621E-2</v>
      </c>
      <c r="M338" s="24">
        <f>IF(L338&lt;0.06,J338,IF(L338&gt;0.32,#REF!,MIN(F338:H338)))</f>
        <v>13433.33</v>
      </c>
      <c r="N338" s="24">
        <f t="shared" si="20"/>
        <v>13433.33</v>
      </c>
    </row>
    <row r="339" spans="1:14" ht="25.5" x14ac:dyDescent="0.25">
      <c r="A339" s="16">
        <v>321</v>
      </c>
      <c r="B339" s="13"/>
      <c r="C339" s="27" t="s">
        <v>126</v>
      </c>
      <c r="D339" s="16" t="s">
        <v>28</v>
      </c>
      <c r="E339" s="20">
        <v>1</v>
      </c>
      <c r="F339" s="21">
        <v>3500</v>
      </c>
      <c r="G339" s="21">
        <v>3570</v>
      </c>
      <c r="H339" s="28">
        <v>3640</v>
      </c>
      <c r="I339" s="28"/>
      <c r="J339" s="23">
        <f t="shared" si="17"/>
        <v>3570</v>
      </c>
      <c r="K339" s="24">
        <f t="shared" si="18"/>
        <v>57.154760664940824</v>
      </c>
      <c r="L339" s="24">
        <f t="shared" si="19"/>
        <v>1.6009736880935804E-2</v>
      </c>
      <c r="M339" s="24">
        <f>IF(L339&lt;0.06,J339,IF(L339&gt;0.32,#REF!,MIN(F339:H339)))</f>
        <v>3570</v>
      </c>
      <c r="N339" s="24">
        <f t="shared" si="20"/>
        <v>3570</v>
      </c>
    </row>
    <row r="340" spans="1:14" x14ac:dyDescent="0.25">
      <c r="A340" s="16">
        <v>322</v>
      </c>
      <c r="B340" s="13" t="s">
        <v>160</v>
      </c>
      <c r="C340" s="27" t="s">
        <v>121</v>
      </c>
      <c r="D340" s="16" t="s">
        <v>28</v>
      </c>
      <c r="E340" s="20">
        <v>1</v>
      </c>
      <c r="F340" s="21">
        <v>200</v>
      </c>
      <c r="G340" s="21">
        <v>218</v>
      </c>
      <c r="H340" s="28">
        <v>212</v>
      </c>
      <c r="I340" s="28"/>
      <c r="J340" s="23">
        <f t="shared" si="17"/>
        <v>210</v>
      </c>
      <c r="K340" s="24">
        <f t="shared" si="18"/>
        <v>7.4833147735478827</v>
      </c>
      <c r="L340" s="24">
        <f t="shared" si="19"/>
        <v>3.5634832254989916E-2</v>
      </c>
      <c r="M340" s="24">
        <f>IF(L340&lt;0.06,J340,IF(L340&gt;0.32,#REF!,MIN(F340:H340)))</f>
        <v>210</v>
      </c>
      <c r="N340" s="24">
        <f t="shared" si="20"/>
        <v>210</v>
      </c>
    </row>
    <row r="341" spans="1:14" x14ac:dyDescent="0.25">
      <c r="A341" s="16">
        <v>323</v>
      </c>
      <c r="B341" s="13"/>
      <c r="C341" s="27" t="s">
        <v>122</v>
      </c>
      <c r="D341" s="16" t="s">
        <v>28</v>
      </c>
      <c r="E341" s="20">
        <v>1</v>
      </c>
      <c r="F341" s="21">
        <v>1000</v>
      </c>
      <c r="G341" s="21">
        <v>1020</v>
      </c>
      <c r="H341" s="28">
        <v>1100</v>
      </c>
      <c r="I341" s="28"/>
      <c r="J341" s="23">
        <f t="shared" ref="J341:J356" si="21">IFERROR(ROUND(AVERAGEIF(F341:H341,"&gt;0"),2),"")</f>
        <v>1040</v>
      </c>
      <c r="K341" s="24">
        <f t="shared" ref="K341:K355" si="22">IFERROR(_xlfn.STDEV.P($F341:$H341),"")</f>
        <v>43.204937989385733</v>
      </c>
      <c r="L341" s="24">
        <f t="shared" ref="L341:L355" si="23">IFERROR(K341/J341,"")</f>
        <v>4.1543209605178592E-2</v>
      </c>
      <c r="M341" s="24">
        <f>IF(L341&lt;0.06,J341,IF(L341&gt;0.32,#REF!,MIN(F341:H341)))</f>
        <v>1040</v>
      </c>
      <c r="N341" s="24">
        <f t="shared" ref="N341:N355" si="24">IFERROR(M341*E341,"")</f>
        <v>1040</v>
      </c>
    </row>
    <row r="342" spans="1:14" ht="25.5" x14ac:dyDescent="0.25">
      <c r="A342" s="16">
        <v>324</v>
      </c>
      <c r="B342" s="13"/>
      <c r="C342" s="27" t="s">
        <v>123</v>
      </c>
      <c r="D342" s="16" t="s">
        <v>28</v>
      </c>
      <c r="E342" s="20">
        <v>1</v>
      </c>
      <c r="F342" s="21">
        <v>4550</v>
      </c>
      <c r="G342" s="21">
        <v>4686.5</v>
      </c>
      <c r="H342" s="28">
        <v>4960</v>
      </c>
      <c r="I342" s="28"/>
      <c r="J342" s="23">
        <f t="shared" si="21"/>
        <v>4732.17</v>
      </c>
      <c r="K342" s="24">
        <f t="shared" si="22"/>
        <v>170.4681462587333</v>
      </c>
      <c r="L342" s="24">
        <f t="shared" si="23"/>
        <v>3.602325069867171E-2</v>
      </c>
      <c r="M342" s="24">
        <f>IF(L342&lt;0.06,J342,IF(L342&gt;0.32,#REF!,MIN(F342:H342)))</f>
        <v>4732.17</v>
      </c>
      <c r="N342" s="24">
        <f t="shared" si="24"/>
        <v>4732.17</v>
      </c>
    </row>
    <row r="343" spans="1:14" ht="25.5" x14ac:dyDescent="0.25">
      <c r="A343" s="16">
        <v>325</v>
      </c>
      <c r="B343" s="13"/>
      <c r="C343" s="27" t="s">
        <v>140</v>
      </c>
      <c r="D343" s="16" t="s">
        <v>28</v>
      </c>
      <c r="E343" s="20">
        <v>1</v>
      </c>
      <c r="F343" s="21">
        <v>6000</v>
      </c>
      <c r="G343" s="21">
        <v>6240</v>
      </c>
      <c r="H343" s="28">
        <v>6600</v>
      </c>
      <c r="I343" s="28"/>
      <c r="J343" s="23">
        <f t="shared" si="21"/>
        <v>6280</v>
      </c>
      <c r="K343" s="24">
        <f t="shared" si="22"/>
        <v>246.57656011875906</v>
      </c>
      <c r="L343" s="24">
        <f t="shared" si="23"/>
        <v>3.9263783458401126E-2</v>
      </c>
      <c r="M343" s="24">
        <f>IF(L343&lt;0.06,J343,IF(L343&gt;0.32,#REF!,MIN(F343:H343)))</f>
        <v>6280</v>
      </c>
      <c r="N343" s="24">
        <f t="shared" si="24"/>
        <v>6280</v>
      </c>
    </row>
    <row r="344" spans="1:14" ht="25.5" x14ac:dyDescent="0.25">
      <c r="A344" s="16">
        <v>326</v>
      </c>
      <c r="B344" s="13"/>
      <c r="C344" s="27" t="s">
        <v>141</v>
      </c>
      <c r="D344" s="16" t="s">
        <v>28</v>
      </c>
      <c r="E344" s="20">
        <v>1</v>
      </c>
      <c r="F344" s="21">
        <v>8000</v>
      </c>
      <c r="G344" s="21">
        <v>8480</v>
      </c>
      <c r="H344" s="28">
        <v>8080</v>
      </c>
      <c r="I344" s="28"/>
      <c r="J344" s="23">
        <f t="shared" si="21"/>
        <v>8186.67</v>
      </c>
      <c r="K344" s="24">
        <f t="shared" si="22"/>
        <v>209.97354330698161</v>
      </c>
      <c r="L344" s="24">
        <f t="shared" si="23"/>
        <v>2.5648223674214498E-2</v>
      </c>
      <c r="M344" s="24">
        <f>IF(L344&lt;0.06,J344,IF(L344&gt;0.32,#REF!,MIN(F344:H344)))</f>
        <v>8186.67</v>
      </c>
      <c r="N344" s="24">
        <f t="shared" si="24"/>
        <v>8186.67</v>
      </c>
    </row>
    <row r="345" spans="1:14" ht="25.5" x14ac:dyDescent="0.25">
      <c r="A345" s="16">
        <v>327</v>
      </c>
      <c r="B345" s="13"/>
      <c r="C345" s="27" t="s">
        <v>124</v>
      </c>
      <c r="D345" s="16" t="s">
        <v>28</v>
      </c>
      <c r="E345" s="20">
        <v>1</v>
      </c>
      <c r="F345" s="21">
        <v>3550</v>
      </c>
      <c r="G345" s="21">
        <v>3656.5</v>
      </c>
      <c r="H345" s="28">
        <v>3941</v>
      </c>
      <c r="I345" s="28"/>
      <c r="J345" s="23">
        <f t="shared" si="21"/>
        <v>3715.83</v>
      </c>
      <c r="K345" s="24">
        <f t="shared" si="22"/>
        <v>165.04662640868759</v>
      </c>
      <c r="L345" s="24">
        <f t="shared" si="23"/>
        <v>4.4417162897303589E-2</v>
      </c>
      <c r="M345" s="24">
        <f>IF(L345&lt;0.06,J345,IF(L345&gt;0.32,#REF!,MIN(F345:H345)))</f>
        <v>3715.83</v>
      </c>
      <c r="N345" s="24">
        <f t="shared" si="24"/>
        <v>3715.83</v>
      </c>
    </row>
    <row r="346" spans="1:14" ht="25.5" x14ac:dyDescent="0.25">
      <c r="A346" s="16">
        <v>328</v>
      </c>
      <c r="B346" s="13"/>
      <c r="C346" s="27" t="s">
        <v>125</v>
      </c>
      <c r="D346" s="16" t="s">
        <v>28</v>
      </c>
      <c r="E346" s="20">
        <v>1</v>
      </c>
      <c r="F346" s="21">
        <v>38000</v>
      </c>
      <c r="G346" s="21">
        <v>39140</v>
      </c>
      <c r="H346" s="28">
        <v>41800</v>
      </c>
      <c r="I346" s="28"/>
      <c r="J346" s="23">
        <f t="shared" si="21"/>
        <v>39646.67</v>
      </c>
      <c r="K346" s="24">
        <f t="shared" si="22"/>
        <v>1592.1753113970278</v>
      </c>
      <c r="L346" s="24">
        <f t="shared" si="23"/>
        <v>4.0159118316797547E-2</v>
      </c>
      <c r="M346" s="24">
        <f>IF(L346&lt;0.06,J346,IF(L346&gt;0.32,#REF!,MIN(F346:H346)))</f>
        <v>39646.67</v>
      </c>
      <c r="N346" s="24">
        <f t="shared" si="24"/>
        <v>39646.67</v>
      </c>
    </row>
    <row r="347" spans="1:14" ht="25.5" x14ac:dyDescent="0.25">
      <c r="A347" s="16">
        <v>329</v>
      </c>
      <c r="B347" s="13"/>
      <c r="C347" s="27" t="s">
        <v>126</v>
      </c>
      <c r="D347" s="16" t="s">
        <v>28</v>
      </c>
      <c r="E347" s="20">
        <v>1</v>
      </c>
      <c r="F347" s="21">
        <v>5800</v>
      </c>
      <c r="G347" s="21">
        <v>6322</v>
      </c>
      <c r="H347" s="28">
        <v>6032</v>
      </c>
      <c r="I347" s="28"/>
      <c r="J347" s="23">
        <f t="shared" si="21"/>
        <v>6051.33</v>
      </c>
      <c r="K347" s="24">
        <f t="shared" si="22"/>
        <v>213.54364633228704</v>
      </c>
      <c r="L347" s="24">
        <f t="shared" si="23"/>
        <v>3.5288712784179187E-2</v>
      </c>
      <c r="M347" s="24">
        <f>IF(L347&lt;0.06,J347,IF(L347&gt;0.32,#REF!,MIN(F347:H347)))</f>
        <v>6051.33</v>
      </c>
      <c r="N347" s="24">
        <f t="shared" si="24"/>
        <v>6051.33</v>
      </c>
    </row>
    <row r="348" spans="1:14" x14ac:dyDescent="0.25">
      <c r="A348" s="16">
        <v>330</v>
      </c>
      <c r="B348" s="13" t="s">
        <v>161</v>
      </c>
      <c r="C348" s="27" t="s">
        <v>121</v>
      </c>
      <c r="D348" s="16" t="s">
        <v>28</v>
      </c>
      <c r="E348" s="20">
        <v>1</v>
      </c>
      <c r="F348" s="21">
        <v>200</v>
      </c>
      <c r="G348" s="21">
        <v>204</v>
      </c>
      <c r="H348" s="28">
        <v>214</v>
      </c>
      <c r="I348" s="28"/>
      <c r="J348" s="23">
        <f t="shared" si="21"/>
        <v>206</v>
      </c>
      <c r="K348" s="24">
        <f t="shared" si="22"/>
        <v>5.8878405775518976</v>
      </c>
      <c r="L348" s="24">
        <f t="shared" si="23"/>
        <v>2.8581750376465521E-2</v>
      </c>
      <c r="M348" s="24">
        <f>IF(L348&lt;0.06,J348,IF(L348&gt;0.32,#REF!,MIN(F348:H348)))</f>
        <v>206</v>
      </c>
      <c r="N348" s="24">
        <f t="shared" si="24"/>
        <v>206</v>
      </c>
    </row>
    <row r="349" spans="1:14" x14ac:dyDescent="0.25">
      <c r="A349" s="16">
        <v>331</v>
      </c>
      <c r="B349" s="13"/>
      <c r="C349" s="27" t="s">
        <v>122</v>
      </c>
      <c r="D349" s="16" t="s">
        <v>28</v>
      </c>
      <c r="E349" s="20">
        <v>1</v>
      </c>
      <c r="F349" s="21">
        <v>1000</v>
      </c>
      <c r="G349" s="21">
        <v>1050</v>
      </c>
      <c r="H349" s="28">
        <v>1110</v>
      </c>
      <c r="I349" s="28"/>
      <c r="J349" s="23">
        <f t="shared" si="21"/>
        <v>1053.33</v>
      </c>
      <c r="K349" s="24">
        <f t="shared" si="22"/>
        <v>44.96912521077347</v>
      </c>
      <c r="L349" s="24">
        <f t="shared" si="23"/>
        <v>4.2692342580932352E-2</v>
      </c>
      <c r="M349" s="24">
        <f>IF(L349&lt;0.06,J349,IF(L349&gt;0.32,#REF!,MIN(F349:H349)))</f>
        <v>1053.33</v>
      </c>
      <c r="N349" s="24">
        <f t="shared" si="24"/>
        <v>1053.33</v>
      </c>
    </row>
    <row r="350" spans="1:14" ht="25.5" x14ac:dyDescent="0.25">
      <c r="A350" s="16">
        <v>332</v>
      </c>
      <c r="B350" s="13"/>
      <c r="C350" s="27" t="s">
        <v>123</v>
      </c>
      <c r="D350" s="16" t="s">
        <v>28</v>
      </c>
      <c r="E350" s="20">
        <v>1</v>
      </c>
      <c r="F350" s="21">
        <v>4000</v>
      </c>
      <c r="G350" s="21">
        <v>4200</v>
      </c>
      <c r="H350" s="28">
        <v>4320</v>
      </c>
      <c r="I350" s="28"/>
      <c r="J350" s="23">
        <f t="shared" si="21"/>
        <v>4173.33</v>
      </c>
      <c r="K350" s="24">
        <f t="shared" si="22"/>
        <v>131.99326582148888</v>
      </c>
      <c r="L350" s="24">
        <f t="shared" si="23"/>
        <v>3.1627804612021783E-2</v>
      </c>
      <c r="M350" s="24">
        <f>IF(L350&lt;0.06,J350,IF(L350&gt;0.32,#REF!,MIN(F350:H350)))</f>
        <v>4173.33</v>
      </c>
      <c r="N350" s="24">
        <f t="shared" si="24"/>
        <v>4173.33</v>
      </c>
    </row>
    <row r="351" spans="1:14" ht="25.5" x14ac:dyDescent="0.25">
      <c r="A351" s="16">
        <v>333</v>
      </c>
      <c r="B351" s="13"/>
      <c r="C351" s="27" t="s">
        <v>140</v>
      </c>
      <c r="D351" s="16" t="s">
        <v>28</v>
      </c>
      <c r="E351" s="20">
        <v>1</v>
      </c>
      <c r="F351" s="21">
        <v>4000</v>
      </c>
      <c r="G351" s="21">
        <v>4080</v>
      </c>
      <c r="H351" s="28">
        <v>4320</v>
      </c>
      <c r="I351" s="28"/>
      <c r="J351" s="23">
        <f t="shared" si="21"/>
        <v>4133.33</v>
      </c>
      <c r="K351" s="24">
        <f t="shared" si="22"/>
        <v>135.97385369580758</v>
      </c>
      <c r="L351" s="24">
        <f t="shared" si="23"/>
        <v>3.2896926617474911E-2</v>
      </c>
      <c r="M351" s="24">
        <f>IF(L351&lt;0.06,J351,IF(L351&gt;0.32,#REF!,MIN(F351:H351)))</f>
        <v>4133.33</v>
      </c>
      <c r="N351" s="24">
        <f t="shared" si="24"/>
        <v>4133.33</v>
      </c>
    </row>
    <row r="352" spans="1:14" ht="25.5" x14ac:dyDescent="0.25">
      <c r="A352" s="16">
        <v>334</v>
      </c>
      <c r="B352" s="13"/>
      <c r="C352" s="27" t="s">
        <v>141</v>
      </c>
      <c r="D352" s="16" t="s">
        <v>28</v>
      </c>
      <c r="E352" s="20">
        <v>1</v>
      </c>
      <c r="F352" s="21">
        <v>5000</v>
      </c>
      <c r="G352" s="21">
        <v>5100</v>
      </c>
      <c r="H352" s="28">
        <v>5450</v>
      </c>
      <c r="I352" s="28"/>
      <c r="J352" s="23">
        <f t="shared" si="21"/>
        <v>5183.33</v>
      </c>
      <c r="K352" s="24">
        <f t="shared" si="22"/>
        <v>192.93061504650376</v>
      </c>
      <c r="L352" s="24">
        <f t="shared" si="23"/>
        <v>3.7221364460010023E-2</v>
      </c>
      <c r="M352" s="24">
        <f>IF(L352&lt;0.06,J352,IF(L352&gt;0.32,#REF!,MIN(F352:H352)))</f>
        <v>5183.33</v>
      </c>
      <c r="N352" s="24">
        <f t="shared" si="24"/>
        <v>5183.33</v>
      </c>
    </row>
    <row r="353" spans="1:14" ht="25.5" x14ac:dyDescent="0.25">
      <c r="A353" s="16">
        <v>335</v>
      </c>
      <c r="B353" s="13"/>
      <c r="C353" s="27" t="s">
        <v>124</v>
      </c>
      <c r="D353" s="16" t="s">
        <v>28</v>
      </c>
      <c r="E353" s="20">
        <v>1</v>
      </c>
      <c r="F353" s="21">
        <v>3550</v>
      </c>
      <c r="G353" s="21">
        <v>3798.5</v>
      </c>
      <c r="H353" s="28">
        <v>3586</v>
      </c>
      <c r="I353" s="28"/>
      <c r="J353" s="23">
        <f t="shared" si="21"/>
        <v>3644.83</v>
      </c>
      <c r="K353" s="24">
        <f t="shared" si="22"/>
        <v>109.64817473274339</v>
      </c>
      <c r="L353" s="24">
        <f t="shared" si="23"/>
        <v>3.0083206825213628E-2</v>
      </c>
      <c r="M353" s="24">
        <f>IF(L353&lt;0.06,J353,IF(L353&gt;0.32,#REF!,MIN(F353:H353)))</f>
        <v>3644.83</v>
      </c>
      <c r="N353" s="24">
        <f t="shared" si="24"/>
        <v>3644.83</v>
      </c>
    </row>
    <row r="354" spans="1:14" ht="25.5" x14ac:dyDescent="0.25">
      <c r="A354" s="16">
        <v>336</v>
      </c>
      <c r="B354" s="13"/>
      <c r="C354" s="27" t="s">
        <v>125</v>
      </c>
      <c r="D354" s="16" t="s">
        <v>28</v>
      </c>
      <c r="E354" s="20">
        <v>1</v>
      </c>
      <c r="F354" s="21">
        <v>9000</v>
      </c>
      <c r="G354" s="21">
        <v>9990</v>
      </c>
      <c r="H354" s="28">
        <v>9090</v>
      </c>
      <c r="I354" s="28"/>
      <c r="J354" s="23">
        <f t="shared" si="21"/>
        <v>9360</v>
      </c>
      <c r="K354" s="24">
        <f t="shared" si="22"/>
        <v>446.98993277254021</v>
      </c>
      <c r="L354" s="24">
        <f t="shared" si="23"/>
        <v>4.7755334697920961E-2</v>
      </c>
      <c r="M354" s="24">
        <f>IF(L354&lt;0.06,J354,IF(L354&gt;0.32,#REF!,MIN(F354:H354)))</f>
        <v>9360</v>
      </c>
      <c r="N354" s="24">
        <f t="shared" si="24"/>
        <v>9360</v>
      </c>
    </row>
    <row r="355" spans="1:14" ht="25.5" x14ac:dyDescent="0.25">
      <c r="A355" s="16">
        <v>337</v>
      </c>
      <c r="B355" s="13"/>
      <c r="C355" s="27" t="s">
        <v>126</v>
      </c>
      <c r="D355" s="16" t="s">
        <v>28</v>
      </c>
      <c r="E355" s="20">
        <v>1</v>
      </c>
      <c r="F355" s="21">
        <v>3200</v>
      </c>
      <c r="G355" s="21">
        <v>3296</v>
      </c>
      <c r="H355" s="28">
        <v>3360</v>
      </c>
      <c r="I355" s="28"/>
      <c r="J355" s="23">
        <f t="shared" si="21"/>
        <v>3285.33</v>
      </c>
      <c r="K355" s="24">
        <f t="shared" si="22"/>
        <v>65.75374936500242</v>
      </c>
      <c r="L355" s="24">
        <f t="shared" si="23"/>
        <v>2.0014351485239664E-2</v>
      </c>
      <c r="M355" s="24">
        <f>IF(L355&lt;0.06,J355,IF(L355&gt;0.32,#REF!,MIN(F355:H355)))</f>
        <v>3285.33</v>
      </c>
      <c r="N355" s="24">
        <f t="shared" si="24"/>
        <v>3285.33</v>
      </c>
    </row>
    <row r="356" spans="1:14" s="33" customFormat="1" ht="48" customHeight="1" x14ac:dyDescent="0.25">
      <c r="A356" s="29"/>
      <c r="B356" s="29"/>
      <c r="C356" s="30" t="s">
        <v>162</v>
      </c>
      <c r="D356" s="31" t="s">
        <v>163</v>
      </c>
      <c r="E356" s="31" t="s">
        <v>163</v>
      </c>
      <c r="F356" s="23">
        <f>IFERROR(SUMPRODUCT($E$19:$E$355,F19:F355),"Х")</f>
        <v>1146396</v>
      </c>
      <c r="G356" s="23">
        <f>IFERROR(SUMPRODUCT($E$19:$E$355,G19:G355),"Х")</f>
        <v>1214443</v>
      </c>
      <c r="H356" s="23">
        <f>IFERROR(SUMPRODUCT($E$19:$E$355,H19:H355),"Х")</f>
        <v>1215970</v>
      </c>
      <c r="I356" s="23">
        <f>IFERROR(SUMPRODUCT($E$19:$E$355,I19:I355),"Х")</f>
        <v>0</v>
      </c>
      <c r="J356" s="23">
        <f t="shared" si="21"/>
        <v>1192269.67</v>
      </c>
      <c r="K356" s="24">
        <f>_xlfn.STDEV.P($F356:$H356)</f>
        <v>32443.570522096088</v>
      </c>
      <c r="L356" s="31" t="s">
        <v>164</v>
      </c>
      <c r="M356" s="31" t="s">
        <v>164</v>
      </c>
      <c r="N356" s="32">
        <f>SUM(N19:N355)</f>
        <v>1192269.5799999998</v>
      </c>
    </row>
    <row r="357" spans="1:14" x14ac:dyDescent="0.25">
      <c r="A357" s="34"/>
      <c r="B357" s="34"/>
      <c r="C357" s="27" t="s">
        <v>165</v>
      </c>
      <c r="D357" s="35"/>
      <c r="E357" s="35"/>
      <c r="F357" s="36" t="s">
        <v>166</v>
      </c>
      <c r="G357" s="36" t="s">
        <v>166</v>
      </c>
      <c r="H357" s="36" t="s">
        <v>166</v>
      </c>
      <c r="I357" s="35"/>
      <c r="J357" s="35"/>
      <c r="K357" s="37"/>
      <c r="L357" s="38"/>
      <c r="M357" s="38"/>
      <c r="N357" s="37"/>
    </row>
    <row r="358" spans="1:14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1:14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</row>
    <row r="360" spans="1:14" ht="18.75" x14ac:dyDescent="0.3">
      <c r="C360" s="41" t="str">
        <f>[1]ЗАКУПКА!C4</f>
        <v>Начальник ОИТ</v>
      </c>
      <c r="D360" s="3"/>
      <c r="E360" s="3"/>
      <c r="F360" s="3"/>
      <c r="G360" s="3"/>
      <c r="H360" s="3"/>
      <c r="I360" s="42"/>
      <c r="J360" s="42"/>
      <c r="K360" s="43"/>
      <c r="L360" s="44" t="str">
        <f>[1]ЗАКУПКА!D4</f>
        <v>Н.В. Бакшеев</v>
      </c>
      <c r="M360" s="15"/>
    </row>
    <row r="361" spans="1:14" ht="18.75" x14ac:dyDescent="0.3"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4" ht="18.75" x14ac:dyDescent="0.3"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4" ht="18.75" x14ac:dyDescent="0.3">
      <c r="C363" s="45" t="str">
        <f>[1]ЗАКУПКА!C77</f>
        <v>Начальник ОИТ Бакшеев Н.В.</v>
      </c>
      <c r="D363" s="3"/>
      <c r="E363" s="3"/>
      <c r="F363" s="3"/>
      <c r="G363" s="3"/>
      <c r="H363" s="3"/>
      <c r="I363" s="3"/>
      <c r="J363" s="3"/>
      <c r="K363" s="3"/>
      <c r="L363" s="3"/>
    </row>
    <row r="364" spans="1:14" ht="18.75" x14ac:dyDescent="0.3">
      <c r="C364" s="46" t="str">
        <f>[1]ЗАКУПКА!C78</f>
        <v>64-68</v>
      </c>
      <c r="D364" s="3"/>
      <c r="E364" s="3"/>
      <c r="F364" s="3"/>
      <c r="G364" s="3"/>
      <c r="H364" s="3"/>
      <c r="I364" s="3"/>
      <c r="J364" s="3"/>
      <c r="K364" s="3"/>
      <c r="L364" s="3"/>
    </row>
    <row r="365" spans="1:14" ht="18.75" x14ac:dyDescent="0.3">
      <c r="C365" s="47" t="s">
        <v>167</v>
      </c>
      <c r="D365" s="48">
        <f>[1]ЗАКУПКА!B1</f>
        <v>46167</v>
      </c>
      <c r="E365" s="48"/>
      <c r="F365" s="3"/>
      <c r="G365" s="3"/>
      <c r="H365" s="3"/>
      <c r="I365" s="3"/>
      <c r="J365" s="3"/>
      <c r="K365" s="3"/>
      <c r="L365" s="3"/>
    </row>
    <row r="366" spans="1:14" ht="18.75" x14ac:dyDescent="0.3"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4" ht="15.75" customHeight="1" x14ac:dyDescent="0.25"/>
    <row r="371" spans="14:14" x14ac:dyDescent="0.25">
      <c r="N371" s="49"/>
    </row>
  </sheetData>
  <mergeCells count="410">
    <mergeCell ref="D365:E365"/>
    <mergeCell ref="B348:B355"/>
    <mergeCell ref="H348:I348"/>
    <mergeCell ref="H349:I349"/>
    <mergeCell ref="H350:I350"/>
    <mergeCell ref="H351:I351"/>
    <mergeCell ref="H352:I352"/>
    <mergeCell ref="H353:I353"/>
    <mergeCell ref="H354:I354"/>
    <mergeCell ref="H355:I355"/>
    <mergeCell ref="B340:B347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B332:B339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B323:B331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31:I331"/>
    <mergeCell ref="B314:B322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22:I322"/>
    <mergeCell ref="B306:B313"/>
    <mergeCell ref="H306:I306"/>
    <mergeCell ref="H307:I307"/>
    <mergeCell ref="H308:I308"/>
    <mergeCell ref="H309:I309"/>
    <mergeCell ref="H310:I310"/>
    <mergeCell ref="H311:I311"/>
    <mergeCell ref="H312:I312"/>
    <mergeCell ref="H313:I313"/>
    <mergeCell ref="B298:B305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B289:B297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B280:B288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B272:B279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B264:B271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B256:B263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B248:B255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B240:B24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B232:B239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B224:B231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B216:B223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B208:B215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B200:B207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B192:B199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B186:B191"/>
    <mergeCell ref="H186:I186"/>
    <mergeCell ref="H187:I187"/>
    <mergeCell ref="H188:I188"/>
    <mergeCell ref="H189:I189"/>
    <mergeCell ref="H190:I190"/>
    <mergeCell ref="H191:I191"/>
    <mergeCell ref="B180:B185"/>
    <mergeCell ref="H180:I180"/>
    <mergeCell ref="H181:I181"/>
    <mergeCell ref="H182:I182"/>
    <mergeCell ref="H183:I183"/>
    <mergeCell ref="H184:I184"/>
    <mergeCell ref="H185:I185"/>
    <mergeCell ref="B174:B179"/>
    <mergeCell ref="H174:I174"/>
    <mergeCell ref="H175:I175"/>
    <mergeCell ref="H176:I176"/>
    <mergeCell ref="H177:I177"/>
    <mergeCell ref="H178:I178"/>
    <mergeCell ref="H179:I179"/>
    <mergeCell ref="B167:B173"/>
    <mergeCell ref="H167:I167"/>
    <mergeCell ref="H168:I168"/>
    <mergeCell ref="H169:I169"/>
    <mergeCell ref="H170:I170"/>
    <mergeCell ref="H171:I171"/>
    <mergeCell ref="H172:I172"/>
    <mergeCell ref="H173:I173"/>
    <mergeCell ref="B160:B166"/>
    <mergeCell ref="H160:I160"/>
    <mergeCell ref="H161:I161"/>
    <mergeCell ref="H162:I162"/>
    <mergeCell ref="H163:I163"/>
    <mergeCell ref="H164:I164"/>
    <mergeCell ref="H165:I165"/>
    <mergeCell ref="H166:I166"/>
    <mergeCell ref="B153:B159"/>
    <mergeCell ref="H153:I153"/>
    <mergeCell ref="H154:I154"/>
    <mergeCell ref="H155:I155"/>
    <mergeCell ref="H156:I156"/>
    <mergeCell ref="H157:I157"/>
    <mergeCell ref="H158:I158"/>
    <mergeCell ref="H159:I159"/>
    <mergeCell ref="B146:B152"/>
    <mergeCell ref="H146:I146"/>
    <mergeCell ref="H147:I147"/>
    <mergeCell ref="H148:I148"/>
    <mergeCell ref="H149:I149"/>
    <mergeCell ref="H150:I150"/>
    <mergeCell ref="H151:I151"/>
    <mergeCell ref="H152:I152"/>
    <mergeCell ref="B139:B145"/>
    <mergeCell ref="H139:I139"/>
    <mergeCell ref="H140:I140"/>
    <mergeCell ref="H141:I141"/>
    <mergeCell ref="H142:I142"/>
    <mergeCell ref="H143:I143"/>
    <mergeCell ref="H144:I144"/>
    <mergeCell ref="H145:I145"/>
    <mergeCell ref="B132:B138"/>
    <mergeCell ref="H132:I132"/>
    <mergeCell ref="H133:I133"/>
    <mergeCell ref="H134:I134"/>
    <mergeCell ref="H135:I135"/>
    <mergeCell ref="H136:I136"/>
    <mergeCell ref="H137:I137"/>
    <mergeCell ref="H138:I138"/>
    <mergeCell ref="B126:B128"/>
    <mergeCell ref="H126:I126"/>
    <mergeCell ref="H127:I127"/>
    <mergeCell ref="H128:I128"/>
    <mergeCell ref="B129:B131"/>
    <mergeCell ref="H129:I129"/>
    <mergeCell ref="H130:I130"/>
    <mergeCell ref="H131:I131"/>
    <mergeCell ref="B120:B122"/>
    <mergeCell ref="H120:I120"/>
    <mergeCell ref="H121:I121"/>
    <mergeCell ref="H122:I122"/>
    <mergeCell ref="B123:B125"/>
    <mergeCell ref="H123:I123"/>
    <mergeCell ref="H124:I124"/>
    <mergeCell ref="H125:I125"/>
    <mergeCell ref="B114:B116"/>
    <mergeCell ref="H114:I114"/>
    <mergeCell ref="H115:I115"/>
    <mergeCell ref="H116:I116"/>
    <mergeCell ref="B117:B119"/>
    <mergeCell ref="H117:I117"/>
    <mergeCell ref="H118:I118"/>
    <mergeCell ref="H119:I119"/>
    <mergeCell ref="B108:B110"/>
    <mergeCell ref="H108:I108"/>
    <mergeCell ref="H109:I109"/>
    <mergeCell ref="H110:I110"/>
    <mergeCell ref="B111:B113"/>
    <mergeCell ref="H111:I111"/>
    <mergeCell ref="H112:I112"/>
    <mergeCell ref="H113:I113"/>
    <mergeCell ref="B102:B104"/>
    <mergeCell ref="H102:I102"/>
    <mergeCell ref="H103:I103"/>
    <mergeCell ref="H104:I104"/>
    <mergeCell ref="B105:B107"/>
    <mergeCell ref="H105:I105"/>
    <mergeCell ref="H106:I106"/>
    <mergeCell ref="H107:I107"/>
    <mergeCell ref="B97:B98"/>
    <mergeCell ref="H97:I97"/>
    <mergeCell ref="H98:I98"/>
    <mergeCell ref="B99:B101"/>
    <mergeCell ref="H99:I99"/>
    <mergeCell ref="H100:I100"/>
    <mergeCell ref="H101:I101"/>
    <mergeCell ref="B91:C91"/>
    <mergeCell ref="B92:C92"/>
    <mergeCell ref="B93:B94"/>
    <mergeCell ref="H93:I93"/>
    <mergeCell ref="H94:I94"/>
    <mergeCell ref="B95:B96"/>
    <mergeCell ref="H95:I95"/>
    <mergeCell ref="H96:I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J16:J17"/>
    <mergeCell ref="K16:K17"/>
    <mergeCell ref="L16:L17"/>
    <mergeCell ref="M16:M17"/>
    <mergeCell ref="N16:N17"/>
    <mergeCell ref="B18:C18"/>
    <mergeCell ref="A11:F11"/>
    <mergeCell ref="G11:N11"/>
    <mergeCell ref="A12:F12"/>
    <mergeCell ref="G12:N12"/>
    <mergeCell ref="A14:N14"/>
    <mergeCell ref="A16:A17"/>
    <mergeCell ref="B16:C17"/>
    <mergeCell ref="D16:D17"/>
    <mergeCell ref="E16:E17"/>
    <mergeCell ref="F16:I16"/>
    <mergeCell ref="A8:F8"/>
    <mergeCell ref="G8:N8"/>
    <mergeCell ref="A9:F9"/>
    <mergeCell ref="G9:N9"/>
    <mergeCell ref="A10:F10"/>
    <mergeCell ref="G10:N10"/>
    <mergeCell ref="A1:N1"/>
    <mergeCell ref="A3:N3"/>
    <mergeCell ref="A4:N4"/>
    <mergeCell ref="A6:F6"/>
    <mergeCell ref="G6:N6"/>
    <mergeCell ref="A7:F7"/>
    <mergeCell ref="G7:N7"/>
  </mergeCells>
  <pageMargins left="0.59" right="0.24" top="0.6" bottom="0.75" header="0.51180555555555496" footer="0.51180555555555496"/>
  <pageSetup paperSize="9" scale="51" firstPageNumber="0" fitToHeight="0" orientation="portrait" r:id="rId1"/>
  <rowBreaks count="5" manualBreakCount="5">
    <brk id="113" max="13" man="1"/>
    <brk id="173" max="13" man="1"/>
    <brk id="231" max="13" man="1"/>
    <brk id="288" max="13" man="1"/>
    <brk id="3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oz-07</dc:creator>
  <cp:lastModifiedBy>oz-07</cp:lastModifiedBy>
  <dcterms:created xsi:type="dcterms:W3CDTF">2026-05-25T04:55:46Z</dcterms:created>
  <dcterms:modified xsi:type="dcterms:W3CDTF">2026-05-25T04:57:32Z</dcterms:modified>
</cp:coreProperties>
</file>