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С ДОКУМЕНТООБОРОТА\ДОГОВОРЫ 2026\ТЭН БПК\"/>
    </mc:Choice>
  </mc:AlternateContent>
  <xr:revisionPtr revIDLastSave="0" documentId="13_ncr:1_{0F377E2F-FFF8-4E3D-91BE-2B035D6D610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Расчет цены" sheetId="1" r:id="rId1"/>
  </sheets>
  <definedNames>
    <definedName name="_xlnm.Print_Area" localSheetId="0">'Расчет цены'!$A$1:$K$19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H12" i="1"/>
  <c r="I12" i="1" l="1"/>
  <c r="J12" i="1" s="1"/>
  <c r="K13" i="1" l="1"/>
</calcChain>
</file>

<file path=xl/sharedStrings.xml><?xml version="1.0" encoding="utf-8"?>
<sst xmlns="http://schemas.openxmlformats.org/spreadsheetml/2006/main" count="28" uniqueCount="28">
  <si>
    <t>Основные характеристики объекта закупки</t>
  </si>
  <si>
    <t>Метод сопоставимых рыночных цен. Данный метод используется в соответствии с п. 6 ст. 22 Федерального закона от 05.04.2013 № 44-ФЗ как приоритетный для определения и обоснования НМЦК.</t>
  </si>
  <si>
    <t xml:space="preserve">Расчет начальной (максимальной) цены контракта, цены контракта, заключаемого с поставщиком (Н(М)ЦК, ЦКЕП)
</t>
  </si>
  <si>
    <t>№</t>
  </si>
  <si>
    <t>Наименование товара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</si>
  <si>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</si>
  <si>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</si>
  <si>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</si>
  <si>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</si>
  <si>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</si>
  <si>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</si>
  <si>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</si>
  <si>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</si>
  <si>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 xml:space="preserve">Расчет Н(М)ЦК по формуле: </t>
    </r>
    <r>
      <rPr>
        <sz val="12"/>
        <color indexed="8"/>
        <rFont val="Times New Roman"/>
        <family val="1"/>
        <charset val="204"/>
      </rPr>
      <t>v - количество (объем) закупаемого товара (работы, услуги); n - количество значений, используемых в расчете; i - номер источника ценовой информации;
     - цена единицы</t>
    </r>
  </si>
  <si>
    <t>ИТОГО:</t>
  </si>
  <si>
    <t>Используемый метод определения НМЦК с обоснованием:</t>
  </si>
  <si>
    <t xml:space="preserve"> Поставщик № 1
</t>
  </si>
  <si>
    <t xml:space="preserve"> Поставщик № 2
</t>
  </si>
  <si>
    <t xml:space="preserve"> Поставщик № 3
</t>
  </si>
  <si>
    <t>Приложение № 1 к извещению</t>
  </si>
  <si>
    <t>В соответствии с приложениеи № 3 к извещению</t>
  </si>
  <si>
    <t>штука</t>
  </si>
  <si>
    <t>8 (39563) 25030</t>
  </si>
  <si>
    <t>Обоснование начальной (максимальной) цены контракта на 2026 год</t>
  </si>
  <si>
    <t>Дата подготовки обоснования НМЦК: 23.07.2026 г</t>
  </si>
  <si>
    <t>ТЭН для стиральных машин «Вязьма» 5,0 кВт</t>
  </si>
  <si>
    <r>
      <rPr>
        <sz val="14"/>
        <color indexed="8"/>
        <rFont val="Times New Roman"/>
        <family val="1"/>
        <charset val="204"/>
      </rPr>
      <t>Начальная (максимальная) цена контракта составляет: 7637,29 (Семьдесят тысяч шестьсот тридцать семь) рублей 29 копеек</t>
    </r>
    <r>
      <rPr>
        <sz val="14"/>
        <color indexed="8"/>
        <rFont val="Calibri"/>
        <family val="2"/>
        <charset val="204"/>
      </rPr>
      <t xml:space="preserve">
</t>
    </r>
  </si>
  <si>
    <t>Кухарь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</si>
</sst>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Calibri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3" fillId="0" borderId="7" xfId="0" applyFont="1" applyBorder="1" applyAlignment="1"/>
    <xf numFmtId="4" fontId="3" fillId="0" borderId="2" xfId="0" applyNumberFormat="1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2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/>
    <xf numFmtId="2" fontId="12" fillId="0" borderId="0" xfId="0" applyNumberFormat="1" applyFont="1" applyFill="1" applyBorder="1"/>
    <xf numFmtId="0" fontId="12" fillId="0" borderId="0" xfId="0" applyFont="1" applyFill="1"/>
    <xf numFmtId="0" fontId="10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0" fontId="6" fillId="0" borderId="0" xfId="0" applyFont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9</xdr:row>
      <xdr:rowOff>1295400</xdr:rowOff>
    </xdr:from>
    <xdr:to>
      <xdr:col>10</xdr:col>
      <xdr:colOff>0</xdr:colOff>
      <xdr:row>9</xdr:row>
      <xdr:rowOff>1647825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486727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9</xdr:row>
      <xdr:rowOff>1419225</xdr:rowOff>
    </xdr:from>
    <xdr:to>
      <xdr:col>8</xdr:col>
      <xdr:colOff>1028700</xdr:colOff>
      <xdr:row>9</xdr:row>
      <xdr:rowOff>1857375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5" y="49911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542925</xdr:colOff>
      <xdr:row>9</xdr:row>
      <xdr:rowOff>1647825</xdr:rowOff>
    </xdr:from>
    <xdr:to>
      <xdr:col>10</xdr:col>
      <xdr:colOff>2028825</xdr:colOff>
      <xdr:row>9</xdr:row>
      <xdr:rowOff>2009775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2197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781050</xdr:colOff>
      <xdr:row>9</xdr:row>
      <xdr:rowOff>1419225</xdr:rowOff>
    </xdr:from>
    <xdr:to>
      <xdr:col>10</xdr:col>
      <xdr:colOff>933450</xdr:colOff>
      <xdr:row>9</xdr:row>
      <xdr:rowOff>1647825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49911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542925</xdr:colOff>
      <xdr:row>9</xdr:row>
      <xdr:rowOff>1647825</xdr:rowOff>
    </xdr:from>
    <xdr:to>
      <xdr:col>10</xdr:col>
      <xdr:colOff>2028825</xdr:colOff>
      <xdr:row>9</xdr:row>
      <xdr:rowOff>2009775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2197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="85" zoomScaleNormal="85" workbookViewId="0">
      <selection activeCell="H21" sqref="H21"/>
    </sheetView>
  </sheetViews>
  <sheetFormatPr defaultRowHeight="12.75" x14ac:dyDescent="0.2"/>
  <cols>
    <col min="1" max="1" width="3.140625" style="1" customWidth="1"/>
    <col min="2" max="2" width="41.85546875" style="1" customWidth="1"/>
    <col min="3" max="3" width="12.5703125" style="1" customWidth="1"/>
    <col min="4" max="4" width="11.42578125" style="1" customWidth="1"/>
    <col min="5" max="5" width="14.7109375" style="1" customWidth="1"/>
    <col min="6" max="6" width="14.42578125" style="1" customWidth="1"/>
    <col min="7" max="7" width="15.7109375" style="1" customWidth="1"/>
    <col min="8" max="8" width="24.7109375" style="1" customWidth="1"/>
    <col min="9" max="9" width="16.5703125" style="1" customWidth="1"/>
    <col min="10" max="10" width="16.42578125" style="1" customWidth="1"/>
    <col min="11" max="11" width="38.7109375" style="1" customWidth="1"/>
    <col min="12" max="16384" width="9.140625" style="1"/>
  </cols>
  <sheetData>
    <row r="1" spans="1:18" ht="18.75" customHeight="1" x14ac:dyDescent="0.25">
      <c r="K1" s="2" t="s">
        <v>19</v>
      </c>
    </row>
    <row r="2" spans="1:18" ht="40.5" customHeight="1" x14ac:dyDescent="0.2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8" ht="34.5" customHeight="1" x14ac:dyDescent="0.2">
      <c r="A3" s="29" t="s">
        <v>0</v>
      </c>
      <c r="B3" s="29"/>
      <c r="C3" s="30" t="s">
        <v>20</v>
      </c>
      <c r="D3" s="31"/>
      <c r="E3" s="31"/>
      <c r="F3" s="31"/>
      <c r="G3" s="31"/>
      <c r="H3" s="31"/>
      <c r="I3" s="31"/>
      <c r="J3" s="31"/>
      <c r="K3" s="32"/>
    </row>
    <row r="4" spans="1:18" ht="50.25" customHeight="1" x14ac:dyDescent="0.2">
      <c r="A4" s="33" t="s">
        <v>15</v>
      </c>
      <c r="B4" s="34"/>
      <c r="C4" s="30" t="s">
        <v>1</v>
      </c>
      <c r="D4" s="31"/>
      <c r="E4" s="31"/>
      <c r="F4" s="31"/>
      <c r="G4" s="31"/>
      <c r="H4" s="31"/>
      <c r="I4" s="31"/>
      <c r="J4" s="31"/>
      <c r="K4" s="32"/>
    </row>
    <row r="5" spans="1:18" ht="18.75" customHeight="1" x14ac:dyDescent="0.2">
      <c r="A5" s="38" t="s">
        <v>24</v>
      </c>
      <c r="B5" s="39"/>
      <c r="C5" s="39"/>
      <c r="D5" s="39"/>
      <c r="E5" s="39"/>
      <c r="F5" s="39"/>
      <c r="G5" s="39"/>
      <c r="H5" s="39"/>
      <c r="I5" s="39"/>
      <c r="J5" s="39"/>
      <c r="K5" s="40"/>
    </row>
    <row r="6" spans="1:18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8" ht="24" customHeight="1" x14ac:dyDescent="0.2">
      <c r="A7" s="16"/>
      <c r="B7" s="16"/>
      <c r="C7" s="49"/>
      <c r="D7" s="50"/>
      <c r="E7" s="50"/>
      <c r="F7" s="50"/>
      <c r="G7" s="50"/>
      <c r="H7" s="50"/>
      <c r="I7" s="16"/>
      <c r="J7" s="16"/>
      <c r="K7" s="16"/>
    </row>
    <row r="8" spans="1:18" s="3" customFormat="1" ht="37.5" customHeight="1" x14ac:dyDescent="0.25">
      <c r="A8" s="28" t="s">
        <v>2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8" s="3" customFormat="1" ht="55.5" customHeight="1" x14ac:dyDescent="0.25">
      <c r="A9" s="41" t="s">
        <v>3</v>
      </c>
      <c r="B9" s="41" t="s">
        <v>4</v>
      </c>
      <c r="C9" s="41" t="s">
        <v>5</v>
      </c>
      <c r="D9" s="41" t="s">
        <v>6</v>
      </c>
      <c r="E9" s="43" t="s">
        <v>7</v>
      </c>
      <c r="F9" s="44"/>
      <c r="G9" s="45"/>
      <c r="H9" s="46" t="s">
        <v>8</v>
      </c>
      <c r="I9" s="47"/>
      <c r="J9" s="48"/>
      <c r="K9" s="4" t="s">
        <v>9</v>
      </c>
    </row>
    <row r="10" spans="1:18" s="3" customFormat="1" ht="154.5" customHeight="1" x14ac:dyDescent="0.25">
      <c r="A10" s="42"/>
      <c r="B10" s="42"/>
      <c r="C10" s="42"/>
      <c r="D10" s="42"/>
      <c r="E10" s="17" t="s">
        <v>16</v>
      </c>
      <c r="F10" s="17" t="s">
        <v>17</v>
      </c>
      <c r="G10" s="17" t="s">
        <v>18</v>
      </c>
      <c r="H10" s="4" t="s">
        <v>10</v>
      </c>
      <c r="I10" s="4" t="s">
        <v>11</v>
      </c>
      <c r="J10" s="5" t="s">
        <v>12</v>
      </c>
      <c r="K10" s="6" t="s">
        <v>13</v>
      </c>
    </row>
    <row r="11" spans="1:18" s="3" customFormat="1" ht="16.5" customHeight="1" x14ac:dyDescent="0.25">
      <c r="A11" s="15">
        <v>1</v>
      </c>
      <c r="B11" s="7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</row>
    <row r="12" spans="1:18" s="3" customFormat="1" ht="74.25" customHeight="1" x14ac:dyDescent="0.25">
      <c r="A12" s="8">
        <v>1</v>
      </c>
      <c r="B12" s="20" t="s">
        <v>25</v>
      </c>
      <c r="C12" s="19" t="s">
        <v>21</v>
      </c>
      <c r="D12" s="18">
        <v>6</v>
      </c>
      <c r="E12" s="18">
        <v>1318.63</v>
      </c>
      <c r="F12" s="18">
        <v>1300</v>
      </c>
      <c r="G12" s="18">
        <v>1200</v>
      </c>
      <c r="H12" s="9">
        <f>ROUND((E12+F12+G12)/3,2)</f>
        <v>1272.8800000000001</v>
      </c>
      <c r="I12" s="10">
        <f>SQRT(((E12-H12)^2+(F12-H12)^2+(G12-H12)^2)/2)</f>
        <v>63.796752660303994</v>
      </c>
      <c r="J12" s="10">
        <f t="shared" ref="J12" si="0">I12/H12*100</f>
        <v>5.0120005546716095</v>
      </c>
      <c r="K12" s="11">
        <f>H12*D12+0.01</f>
        <v>7637.2900000000009</v>
      </c>
    </row>
    <row r="13" spans="1:18" s="3" customFormat="1" ht="22.5" customHeight="1" x14ac:dyDescent="0.25">
      <c r="A13" s="12"/>
      <c r="B13" s="13" t="s">
        <v>14</v>
      </c>
      <c r="C13" s="35"/>
      <c r="D13" s="36"/>
      <c r="E13" s="36"/>
      <c r="F13" s="36"/>
      <c r="G13" s="36"/>
      <c r="H13" s="36"/>
      <c r="I13" s="36"/>
      <c r="J13" s="37"/>
      <c r="K13" s="14">
        <f>SUM(K12:K12)</f>
        <v>7637.2900000000009</v>
      </c>
    </row>
    <row r="15" spans="1:18" s="22" customFormat="1" ht="79.5" customHeight="1" x14ac:dyDescent="0.3">
      <c r="A15" s="26" t="s">
        <v>26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5"/>
      <c r="M15" s="25"/>
      <c r="N15" s="25"/>
      <c r="O15" s="25"/>
      <c r="P15" s="25"/>
      <c r="Q15" s="23"/>
      <c r="R15" s="24"/>
    </row>
    <row r="17" spans="2:3" ht="15" customHeight="1" x14ac:dyDescent="0.2"/>
    <row r="18" spans="2:3" x14ac:dyDescent="0.2">
      <c r="B18" s="21" t="s">
        <v>27</v>
      </c>
    </row>
    <row r="19" spans="2:3" ht="16.5" customHeight="1" x14ac:dyDescent="0.2">
      <c r="B19" s="1" t="s">
        <v>22</v>
      </c>
      <c r="C19" s="21"/>
    </row>
  </sheetData>
  <mergeCells count="16">
    <mergeCell ref="A15:K15"/>
    <mergeCell ref="A2:K2"/>
    <mergeCell ref="A3:B3"/>
    <mergeCell ref="C3:K3"/>
    <mergeCell ref="A4:B4"/>
    <mergeCell ref="C4:K4"/>
    <mergeCell ref="C13:J13"/>
    <mergeCell ref="A5:K5"/>
    <mergeCell ref="A8:K8"/>
    <mergeCell ref="A9:A10"/>
    <mergeCell ref="B9:B10"/>
    <mergeCell ref="C9:C10"/>
    <mergeCell ref="D9:D10"/>
    <mergeCell ref="E9:G9"/>
    <mergeCell ref="H9:J9"/>
    <mergeCell ref="C7:H7"/>
  </mergeCells>
  <printOptions horizontalCentered="1" verticalCentered="1"/>
  <pageMargins left="0.70866141732283472" right="0.31496062992125984" top="1.1417322834645669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ZampoTyl</cp:lastModifiedBy>
  <cp:lastPrinted>2022-05-17T07:16:26Z</cp:lastPrinted>
  <dcterms:created xsi:type="dcterms:W3CDTF">2020-05-07T10:23:15Z</dcterms:created>
  <dcterms:modified xsi:type="dcterms:W3CDTF">2026-07-23T08:02:41Z</dcterms:modified>
</cp:coreProperties>
</file>