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536Б_2026 расходники материалов по электрике\"/>
    </mc:Choice>
  </mc:AlternateContent>
  <xr:revisionPtr revIDLastSave="0" documentId="13_ncr:1_{37396710-D74D-4BAD-865E-C15072A5F83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Лист1!$A$1:$M$64</definedName>
  </definedNames>
  <calcPr calcId="181029" refMode="R1C1"/>
</workbook>
</file>

<file path=xl/calcChain.xml><?xml version="1.0" encoding="utf-8"?>
<calcChain xmlns="http://schemas.openxmlformats.org/spreadsheetml/2006/main">
  <c r="K36" i="1" l="1"/>
  <c r="J36" i="1"/>
  <c r="I36" i="1"/>
  <c r="L36" i="1" s="1"/>
  <c r="K35" i="1"/>
  <c r="J35" i="1"/>
  <c r="I35" i="1"/>
  <c r="L35" i="1" s="1"/>
  <c r="K34" i="1"/>
  <c r="J34" i="1"/>
  <c r="I34" i="1"/>
  <c r="L34" i="1" s="1"/>
  <c r="K33" i="1"/>
  <c r="J33" i="1"/>
  <c r="I33" i="1"/>
  <c r="L33" i="1" s="1"/>
  <c r="K32" i="1"/>
  <c r="J32" i="1"/>
  <c r="I32" i="1"/>
  <c r="L32" i="1" s="1"/>
  <c r="K31" i="1"/>
  <c r="J31" i="1"/>
  <c r="I31" i="1"/>
  <c r="L31" i="1" s="1"/>
  <c r="K30" i="1"/>
  <c r="J30" i="1"/>
  <c r="I30" i="1"/>
  <c r="L30" i="1" s="1"/>
  <c r="K29" i="1"/>
  <c r="J29" i="1"/>
  <c r="I29" i="1"/>
  <c r="L29" i="1" s="1"/>
  <c r="K28" i="1"/>
  <c r="J28" i="1"/>
  <c r="I28" i="1"/>
  <c r="L28" i="1" s="1"/>
  <c r="K27" i="1"/>
  <c r="J27" i="1"/>
  <c r="I27" i="1"/>
  <c r="L27" i="1" s="1"/>
  <c r="K26" i="1"/>
  <c r="J26" i="1"/>
  <c r="I26" i="1"/>
  <c r="L26" i="1" s="1"/>
  <c r="K25" i="1"/>
  <c r="J25" i="1"/>
  <c r="I25" i="1"/>
  <c r="L25" i="1" s="1"/>
  <c r="K24" i="1"/>
  <c r="J24" i="1"/>
  <c r="I24" i="1"/>
  <c r="L24" i="1" s="1"/>
  <c r="K23" i="1"/>
  <c r="J23" i="1"/>
  <c r="I23" i="1"/>
  <c r="L23" i="1" s="1"/>
  <c r="K22" i="1"/>
  <c r="J22" i="1"/>
  <c r="I22" i="1"/>
  <c r="L22" i="1" s="1"/>
  <c r="K21" i="1"/>
  <c r="J21" i="1"/>
  <c r="I21" i="1"/>
  <c r="L21" i="1" s="1"/>
  <c r="K20" i="1"/>
  <c r="J20" i="1"/>
  <c r="I20" i="1"/>
  <c r="L20" i="1" s="1"/>
  <c r="K19" i="1"/>
  <c r="J19" i="1"/>
  <c r="I19" i="1"/>
  <c r="L19" i="1" s="1"/>
  <c r="K18" i="1"/>
  <c r="J18" i="1"/>
  <c r="I18" i="1"/>
  <c r="L18" i="1" s="1"/>
  <c r="K17" i="1"/>
  <c r="J17" i="1"/>
  <c r="I17" i="1"/>
  <c r="L17" i="1" s="1"/>
  <c r="K16" i="1"/>
  <c r="J16" i="1"/>
  <c r="I16" i="1"/>
  <c r="L16" i="1" s="1"/>
  <c r="K15" i="1"/>
  <c r="J15" i="1"/>
  <c r="I15" i="1"/>
  <c r="L15" i="1" s="1"/>
  <c r="K14" i="1"/>
  <c r="J14" i="1"/>
  <c r="I14" i="1"/>
  <c r="L14" i="1" s="1"/>
  <c r="K13" i="1"/>
  <c r="J13" i="1"/>
  <c r="I13" i="1"/>
  <c r="L13" i="1" s="1"/>
  <c r="K12" i="1"/>
  <c r="J12" i="1"/>
  <c r="I12" i="1"/>
  <c r="L12" i="1" s="1"/>
  <c r="K11" i="1"/>
  <c r="J11" i="1"/>
  <c r="I11" i="1"/>
  <c r="L11" i="1" s="1"/>
  <c r="K37" i="1" l="1"/>
  <c r="K38" i="1"/>
  <c r="K39" i="1"/>
  <c r="K40" i="1"/>
  <c r="K41" i="1"/>
  <c r="K42" i="1"/>
  <c r="K43" i="1"/>
  <c r="K44" i="1"/>
  <c r="K45" i="1"/>
  <c r="J37" i="1"/>
  <c r="J38" i="1"/>
  <c r="J39" i="1"/>
  <c r="J40" i="1"/>
  <c r="J41" i="1"/>
  <c r="J42" i="1"/>
  <c r="J43" i="1"/>
  <c r="J44" i="1"/>
  <c r="J45" i="1"/>
  <c r="I37" i="1"/>
  <c r="L37" i="1" s="1"/>
  <c r="L46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5" i="1"/>
  <c r="L45" i="1" s="1"/>
</calcChain>
</file>

<file path=xl/sharedStrings.xml><?xml version="1.0" encoding="utf-8"?>
<sst xmlns="http://schemas.openxmlformats.org/spreadsheetml/2006/main" count="128" uniqueCount="72">
  <si>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</si>
  <si>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</si>
  <si>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</si>
  <si>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</si>
  <si>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</si>
  <si>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</si>
  <si>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</si>
  <si>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</si>
  <si>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</si>
  <si>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</si>
  <si>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</si>
  <si>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</si>
  <si>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</si>
  <si>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</si>
  <si>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</si>
  <si>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</si>
  <si>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</si>
  <si>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Поставщик 1</t>
  </si>
  <si>
    <t>Поставщик 2</t>
  </si>
  <si>
    <t>шт.</t>
  </si>
  <si>
    <t xml:space="preserve">Итого НМЦК составляет </t>
  </si>
  <si>
    <t>Расходные материалы по электрике.</t>
  </si>
  <si>
    <t>кг.</t>
  </si>
  <si>
    <t>уп.</t>
  </si>
  <si>
    <t>Припой ПОС 61 (1 мм; 100 г; трубка с канифолью) Gigant SP-001</t>
  </si>
  <si>
    <t>Флюс-гель Mechanic UV-559 (10 мл) UV559</t>
  </si>
  <si>
    <t>Набор жал паяльника медных ST0206 5 шт Phonemate М7762902</t>
  </si>
  <si>
    <t>Канифоль (20 г) для паяльных работ Зубр 55470-020</t>
  </si>
  <si>
    <t>Саморезы Gigant 3,5x19, потайная головка, крупный шаг, оксидированный, 1 кг (примерно 787 шт) 123525</t>
  </si>
  <si>
    <t>Саморезы Gigant 3,5x35, потайная головка, крупный шаг, оксидированный, 1 кг (примерно 501 шт) 123528</t>
  </si>
  <si>
    <t>Саморезы Gigant 4,2x16, полусфера, сверло, цинк, 1 кг (примерно 607 шт) 123574</t>
  </si>
  <si>
    <t>Саморезы Gigant 4,2x32, полусфера, сверло, цинк, 1 кг (примерно 365 шт) 123577</t>
  </si>
  <si>
    <t>Набор машинных гаек и болтов Сервис Ключ 420 предметов 73420</t>
  </si>
  <si>
    <t>Набор нержавеющих болтов, гаек, шайб и гроверов KREPFIELD 1250 предметов в кейсе Набор03метрика1250</t>
  </si>
  <si>
    <t>Комплект монтажный ROYAL THERMO 1x1/2 белый НС-1490685</t>
  </si>
  <si>
    <t>Шина на DIN-рейку в корпусе (кросс-модуль) L+PEN 2х7 YND10-2-07-100 IEK</t>
  </si>
  <si>
    <t>Сжим ответвительный Электротехник У731м у3 4-10/1,5-10 мм², ip20, ET001589</t>
  </si>
  <si>
    <t>Сжим ответвительный (орех) У-733М (16-35 мм2, 1,5-10 мм2) StreamLine y733m EKF</t>
  </si>
  <si>
    <t>Соединительная клемма с рычажком 3-х проводная WAGO, 0,08-2,5мм, 400В, 32А, без пасты, 50 шт. 2651 102651 ЦБ-00015780</t>
  </si>
  <si>
    <t>Клемма WAGO 222-412 50 шт. 2650 ЦБ-00015779</t>
  </si>
  <si>
    <t>Луженая гильза КВТ ГМЛ 6-4 100 шт 41301</t>
  </si>
  <si>
    <t>Луженая гильза КВТ ГМЛ 10-5 100 штук 41302</t>
  </si>
  <si>
    <t>Гильза КВТ ГМЛ 4-3 луженая 100 шт 41164</t>
  </si>
  <si>
    <t>Гильза КВТ ГМЛ-П 16 67294</t>
  </si>
  <si>
    <t>Кабельная медная луженая гильза duwi под опрессовку ГМЛ-25-8, 5 шт./упаковка, 26785 0</t>
  </si>
  <si>
    <t>Дин-рейка перфорированная DKC 2м OMEGA 3F, 35x7,5мм. 02140DIY</t>
  </si>
  <si>
    <t>Кабельный канал DIRECT ELECTRIC ПВХ 25x16 белый DE19722026</t>
  </si>
  <si>
    <t>Кабельный канал DIRECT ELECTRIC ПВХ 20x10 белый DE19722025</t>
  </si>
  <si>
    <t>Кабельный канал DIRECT ELECTRIC ПВХ 15x10 белый DE19722023</t>
  </si>
  <si>
    <t>Кабельный канал ПВХ 40x16 белый DIRECT ELECTRIC DE19722028</t>
  </si>
  <si>
    <t xml:space="preserve">Кабель-канал с крышкой 100x55 белый, 2м Gigant 76002-
2GI
</t>
  </si>
  <si>
    <t>Кабель-канал ТЕХНОЛОГИЯ 13x33мм 1,5т ККР 1-1,5 черный 00-00005509</t>
  </si>
  <si>
    <t>Напольный кабель-канал AGIS пвх 35x10 мм cерый 2 м 61.02.35.10.200</t>
  </si>
  <si>
    <t xml:space="preserve">Клемма силовая вводная тройная КСВ 16-50 серая EKF
PROxima
</t>
  </si>
  <si>
    <t>Клемма пятиполюсная КСВ 2.5-35 (3P+N+PE) EKF PROxima</t>
  </si>
  <si>
    <t>Щит IEK ОЩВ-3-63-12-0 ВВ63А, 12x16А, IP31, ИЭК MSM10-3N-12-31</t>
  </si>
  <si>
    <t>24.43.24.110</t>
  </si>
  <si>
    <t>20.59.56.120</t>
  </si>
  <si>
    <t>25.73.60.190</t>
  </si>
  <si>
    <t>20.14.71.171</t>
  </si>
  <si>
    <t>25.94.11.120</t>
  </si>
  <si>
    <t>25.94.11</t>
  </si>
  <si>
    <t>25.72.14.190</t>
  </si>
  <si>
    <t>27.33.13.120</t>
  </si>
  <si>
    <t>27.33.13.190</t>
  </si>
  <si>
    <t>27.33.13.130</t>
  </si>
  <si>
    <t>22.29.26.119</t>
  </si>
  <si>
    <t>27.90.12.130</t>
  </si>
  <si>
    <t>27.12.31.000</t>
  </si>
  <si>
    <t>Нейлоновая хомут-стяжка Gigant 3,6х200 черный, упак 100 шт G/1/4</t>
  </si>
  <si>
    <t>Нейлоновые стяжки FORTISFLEX КСС 5х300 черный упак 100 штук 49417</t>
  </si>
  <si>
    <t>Стяжки нейлоновые FORTISFLEX КСС 3x150 мм, черный упак 100 шт 49408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</si>
</sst>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"/>
    <numFmt numFmtId="165" formatCode="#\ ##0.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49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65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803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zoomScaleSheetLayoutView="100" workbookViewId="0">
      <pane xSplit="1" ySplit="10" topLeftCell="B32" activePane="bottomRight" state="frozen"/>
      <selection pane="topRight" activeCell="B1" sqref="B1"/>
      <selection pane="bottomLeft" activeCell="A11" sqref="A11"/>
      <selection pane="bottomRight" activeCell="F35" sqref="F35"/>
    </sheetView>
  </sheetViews>
  <sheetFormatPr defaultColWidth="9" defaultRowHeight="15" x14ac:dyDescent="0.25"/>
  <cols>
    <col min="1" max="1" width="7.85546875" customWidth="1"/>
    <col min="2" max="2" width="35" customWidth="1"/>
    <col min="3" max="3" width="14.140625" customWidth="1"/>
    <col min="4" max="4" width="8.140625" customWidth="1"/>
    <col min="5" max="5" width="7.7109375" customWidth="1"/>
    <col min="6" max="6" width="14.28515625" style="1" customWidth="1"/>
    <col min="7" max="7" width="13.140625" style="1" customWidth="1"/>
    <col min="8" max="8" width="13.5703125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7.25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5"/>
      <c r="K4" s="3"/>
    </row>
    <row r="5" spans="1:12" ht="37.5" customHeight="1" x14ac:dyDescent="0.25">
      <c r="A5" s="29" t="s">
        <v>1</v>
      </c>
      <c r="B5" s="29"/>
      <c r="C5" s="30" t="s">
        <v>21</v>
      </c>
      <c r="D5" s="31"/>
      <c r="E5" s="31"/>
      <c r="F5" s="31"/>
      <c r="G5" s="31"/>
      <c r="H5" s="31"/>
      <c r="I5" s="31"/>
      <c r="J5" s="31"/>
      <c r="K5" s="31"/>
      <c r="L5" s="32"/>
    </row>
    <row r="6" spans="1:12" ht="15.75" x14ac:dyDescent="0.25">
      <c r="A6" s="29" t="s">
        <v>2</v>
      </c>
      <c r="B6" s="29"/>
      <c r="C6" s="30" t="s">
        <v>3</v>
      </c>
      <c r="D6" s="31"/>
      <c r="E6" s="31"/>
      <c r="F6" s="31"/>
      <c r="G6" s="31"/>
      <c r="H6" s="31"/>
      <c r="I6" s="31"/>
      <c r="J6" s="31"/>
      <c r="K6" s="31"/>
      <c r="L6" s="32"/>
    </row>
    <row r="7" spans="1:12" ht="15.75" x14ac:dyDescent="0.25">
      <c r="A7" s="36" t="s">
        <v>4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9"/>
    </row>
    <row r="8" spans="1:12" ht="15.75" x14ac:dyDescent="0.25">
      <c r="A8" s="40" t="s">
        <v>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2" ht="25.5" x14ac:dyDescent="0.25">
      <c r="A9" s="41" t="s">
        <v>6</v>
      </c>
      <c r="B9" s="41" t="s">
        <v>7</v>
      </c>
      <c r="C9" s="42" t="s">
        <v>8</v>
      </c>
      <c r="D9" s="41" t="s">
        <v>9</v>
      </c>
      <c r="E9" s="42" t="s">
        <v>10</v>
      </c>
      <c r="F9" s="4" t="s">
        <v>17</v>
      </c>
      <c r="G9" s="4" t="s">
        <v>18</v>
      </c>
      <c r="H9" s="4" t="s">
        <v>11</v>
      </c>
      <c r="I9" s="42" t="s">
        <v>12</v>
      </c>
      <c r="J9" s="6" t="s">
        <v>13</v>
      </c>
      <c r="K9" s="6" t="s">
        <v>14</v>
      </c>
      <c r="L9" s="7" t="s">
        <v>15</v>
      </c>
    </row>
    <row r="10" spans="1:12" ht="54" customHeight="1" x14ac:dyDescent="0.25">
      <c r="A10" s="41"/>
      <c r="B10" s="41"/>
      <c r="C10" s="43"/>
      <c r="D10" s="41"/>
      <c r="E10" s="42"/>
      <c r="F10" s="4" t="s">
        <v>16</v>
      </c>
      <c r="G10" s="4" t="s">
        <v>16</v>
      </c>
      <c r="H10" s="4" t="s">
        <v>16</v>
      </c>
      <c r="I10" s="42"/>
      <c r="J10" s="8"/>
      <c r="K10" s="8"/>
      <c r="L10" s="14"/>
    </row>
    <row r="11" spans="1:12" ht="69.75" customHeight="1" x14ac:dyDescent="0.25">
      <c r="A11" s="13">
        <v>1</v>
      </c>
      <c r="B11" s="17" t="s">
        <v>24</v>
      </c>
      <c r="C11" s="19" t="s">
        <v>56</v>
      </c>
      <c r="D11" s="18" t="s">
        <v>19</v>
      </c>
      <c r="E11" s="13">
        <v>5</v>
      </c>
      <c r="F11" s="15">
        <v>1378</v>
      </c>
      <c r="G11" s="15">
        <v>1365</v>
      </c>
      <c r="H11" s="15">
        <v>1378.65</v>
      </c>
      <c r="I11" s="11">
        <f t="shared" ref="I11:I36" si="0">ROUND((AVERAGE(F11:H11)),2)</f>
        <v>1373.88</v>
      </c>
      <c r="J11" s="9">
        <f t="shared" ref="J11:J36" si="1">STDEV(F11:H11)</f>
        <v>7.7000541123640014</v>
      </c>
      <c r="K11" s="10">
        <f t="shared" ref="K11:K36" si="2">STDEV(F11:H11)/AVERAGE(F11:H11)</f>
        <v>5.6045909616517673E-3</v>
      </c>
      <c r="L11" s="11">
        <f t="shared" ref="L11:L36" si="3">ROUND((I11*E11),2)</f>
        <v>6869.4</v>
      </c>
    </row>
    <row r="12" spans="1:12" ht="61.5" customHeight="1" x14ac:dyDescent="0.25">
      <c r="A12" s="13">
        <v>2</v>
      </c>
      <c r="B12" s="17" t="s">
        <v>25</v>
      </c>
      <c r="C12" s="19" t="s">
        <v>57</v>
      </c>
      <c r="D12" s="18" t="s">
        <v>19</v>
      </c>
      <c r="E12" s="13">
        <v>2</v>
      </c>
      <c r="F12" s="15">
        <v>840</v>
      </c>
      <c r="G12" s="15">
        <v>831.6</v>
      </c>
      <c r="H12" s="15">
        <v>839.92</v>
      </c>
      <c r="I12" s="11">
        <f t="shared" si="0"/>
        <v>837.17</v>
      </c>
      <c r="J12" s="9">
        <f t="shared" si="1"/>
        <v>4.8268139940682504</v>
      </c>
      <c r="K12" s="10">
        <f t="shared" si="2"/>
        <v>5.7656088672217434E-3</v>
      </c>
      <c r="L12" s="11">
        <f t="shared" si="3"/>
        <v>1674.34</v>
      </c>
    </row>
    <row r="13" spans="1:12" ht="51" customHeight="1" x14ac:dyDescent="0.25">
      <c r="A13" s="13">
        <v>3</v>
      </c>
      <c r="B13" s="17" t="s">
        <v>26</v>
      </c>
      <c r="C13" s="19" t="s">
        <v>58</v>
      </c>
      <c r="D13" s="18" t="s">
        <v>19</v>
      </c>
      <c r="E13" s="13">
        <v>1</v>
      </c>
      <c r="F13" s="15">
        <v>494</v>
      </c>
      <c r="G13" s="15">
        <v>490</v>
      </c>
      <c r="H13" s="15">
        <v>494.9</v>
      </c>
      <c r="I13" s="11">
        <f t="shared" si="0"/>
        <v>492.97</v>
      </c>
      <c r="J13" s="9">
        <f t="shared" si="1"/>
        <v>2.6083200212652762</v>
      </c>
      <c r="K13" s="10">
        <f t="shared" si="2"/>
        <v>5.2910677285792334E-3</v>
      </c>
      <c r="L13" s="11">
        <f t="shared" si="3"/>
        <v>492.97</v>
      </c>
    </row>
    <row r="14" spans="1:12" ht="66.75" customHeight="1" x14ac:dyDescent="0.25">
      <c r="A14" s="13">
        <v>4</v>
      </c>
      <c r="B14" s="17" t="s">
        <v>27</v>
      </c>
      <c r="C14" s="19" t="s">
        <v>59</v>
      </c>
      <c r="D14" s="18" t="s">
        <v>19</v>
      </c>
      <c r="E14" s="13">
        <v>2</v>
      </c>
      <c r="F14" s="15">
        <v>81</v>
      </c>
      <c r="G14" s="15">
        <v>79.8</v>
      </c>
      <c r="H14" s="15">
        <v>80.599999999999994</v>
      </c>
      <c r="I14" s="11">
        <f t="shared" si="0"/>
        <v>80.47</v>
      </c>
      <c r="J14" s="9">
        <f t="shared" si="1"/>
        <v>0.61101009266077955</v>
      </c>
      <c r="K14" s="10">
        <f t="shared" si="2"/>
        <v>7.5933317232076995E-3</v>
      </c>
      <c r="L14" s="11">
        <f t="shared" si="3"/>
        <v>160.94</v>
      </c>
    </row>
    <row r="15" spans="1:12" ht="54" customHeight="1" x14ac:dyDescent="0.25">
      <c r="A15" s="13">
        <v>5</v>
      </c>
      <c r="B15" s="17" t="s">
        <v>28</v>
      </c>
      <c r="C15" s="19" t="s">
        <v>60</v>
      </c>
      <c r="D15" s="18" t="s">
        <v>22</v>
      </c>
      <c r="E15" s="13">
        <v>1</v>
      </c>
      <c r="F15" s="15">
        <v>770</v>
      </c>
      <c r="G15" s="15">
        <v>767.2</v>
      </c>
      <c r="H15" s="15">
        <v>774.87</v>
      </c>
      <c r="I15" s="11">
        <f t="shared" si="0"/>
        <v>770.69</v>
      </c>
      <c r="J15" s="9">
        <f t="shared" si="1"/>
        <v>3.8812755635228813</v>
      </c>
      <c r="K15" s="10">
        <f t="shared" si="2"/>
        <v>5.0361047418843903E-3</v>
      </c>
      <c r="L15" s="11">
        <f t="shared" si="3"/>
        <v>770.69</v>
      </c>
    </row>
    <row r="16" spans="1:12" ht="54" customHeight="1" x14ac:dyDescent="0.25">
      <c r="A16" s="13">
        <v>6</v>
      </c>
      <c r="B16" s="17" t="s">
        <v>29</v>
      </c>
      <c r="C16" s="19" t="s">
        <v>60</v>
      </c>
      <c r="D16" s="18" t="s">
        <v>22</v>
      </c>
      <c r="E16" s="13">
        <v>1</v>
      </c>
      <c r="F16" s="15">
        <v>760</v>
      </c>
      <c r="G16" s="15">
        <v>754.6</v>
      </c>
      <c r="H16" s="15">
        <v>762.15</v>
      </c>
      <c r="I16" s="11">
        <f t="shared" si="0"/>
        <v>758.92</v>
      </c>
      <c r="J16" s="9">
        <f t="shared" si="1"/>
        <v>3.8898371859671919</v>
      </c>
      <c r="K16" s="10">
        <f t="shared" si="2"/>
        <v>5.1255129275948504E-3</v>
      </c>
      <c r="L16" s="11">
        <f t="shared" si="3"/>
        <v>758.92</v>
      </c>
    </row>
    <row r="17" spans="1:12" ht="54" customHeight="1" x14ac:dyDescent="0.25">
      <c r="A17" s="13">
        <v>7</v>
      </c>
      <c r="B17" s="17" t="s">
        <v>30</v>
      </c>
      <c r="C17" s="19" t="s">
        <v>60</v>
      </c>
      <c r="D17" s="18" t="s">
        <v>22</v>
      </c>
      <c r="E17" s="13">
        <v>1</v>
      </c>
      <c r="F17" s="15">
        <v>601</v>
      </c>
      <c r="G17" s="15">
        <v>597.79999999999995</v>
      </c>
      <c r="H17" s="15">
        <v>603.78</v>
      </c>
      <c r="I17" s="11">
        <f t="shared" si="0"/>
        <v>600.86</v>
      </c>
      <c r="J17" s="9">
        <f t="shared" si="1"/>
        <v>2.992457184321951</v>
      </c>
      <c r="K17" s="10">
        <f t="shared" si="2"/>
        <v>4.980290224548066E-3</v>
      </c>
      <c r="L17" s="11">
        <f t="shared" si="3"/>
        <v>600.86</v>
      </c>
    </row>
    <row r="18" spans="1:12" ht="54" customHeight="1" x14ac:dyDescent="0.25">
      <c r="A18" s="13">
        <v>8</v>
      </c>
      <c r="B18" s="17" t="s">
        <v>31</v>
      </c>
      <c r="C18" s="19" t="s">
        <v>60</v>
      </c>
      <c r="D18" s="18" t="s">
        <v>22</v>
      </c>
      <c r="E18" s="13">
        <v>1</v>
      </c>
      <c r="F18" s="15">
        <v>495</v>
      </c>
      <c r="G18" s="15">
        <v>490</v>
      </c>
      <c r="H18" s="15">
        <v>494.9</v>
      </c>
      <c r="I18" s="11">
        <f t="shared" si="0"/>
        <v>493.3</v>
      </c>
      <c r="J18" s="9">
        <f t="shared" si="1"/>
        <v>2.8583211855912842</v>
      </c>
      <c r="K18" s="10">
        <f t="shared" si="2"/>
        <v>5.7942858009148272E-3</v>
      </c>
      <c r="L18" s="11">
        <f t="shared" si="3"/>
        <v>493.3</v>
      </c>
    </row>
    <row r="19" spans="1:12" ht="60" customHeight="1" x14ac:dyDescent="0.25">
      <c r="A19" s="13">
        <v>9</v>
      </c>
      <c r="B19" s="17" t="s">
        <v>32</v>
      </c>
      <c r="C19" s="19" t="s">
        <v>61</v>
      </c>
      <c r="D19" s="18" t="s">
        <v>19</v>
      </c>
      <c r="E19" s="13">
        <v>1</v>
      </c>
      <c r="F19" s="15">
        <v>580</v>
      </c>
      <c r="G19" s="15">
        <v>572.6</v>
      </c>
      <c r="H19" s="15">
        <v>578.33000000000004</v>
      </c>
      <c r="I19" s="11">
        <f t="shared" si="0"/>
        <v>576.98</v>
      </c>
      <c r="J19" s="9">
        <f t="shared" si="1"/>
        <v>3.8811896801539199</v>
      </c>
      <c r="K19" s="10">
        <f t="shared" si="2"/>
        <v>6.7267706033529726E-3</v>
      </c>
      <c r="L19" s="11">
        <f t="shared" si="3"/>
        <v>576.98</v>
      </c>
    </row>
    <row r="20" spans="1:12" ht="60" customHeight="1" x14ac:dyDescent="0.25">
      <c r="A20" s="13">
        <v>10</v>
      </c>
      <c r="B20" s="17" t="s">
        <v>33</v>
      </c>
      <c r="C20" s="19" t="s">
        <v>60</v>
      </c>
      <c r="D20" s="18" t="s">
        <v>19</v>
      </c>
      <c r="E20" s="13">
        <v>1</v>
      </c>
      <c r="F20" s="15">
        <v>8450</v>
      </c>
      <c r="G20" s="15">
        <v>8369.2000000000007</v>
      </c>
      <c r="H20" s="15">
        <v>8452.89</v>
      </c>
      <c r="I20" s="11">
        <f t="shared" si="0"/>
        <v>8424.0300000000007</v>
      </c>
      <c r="J20" s="9">
        <f t="shared" si="1"/>
        <v>47.506154338148058</v>
      </c>
      <c r="K20" s="10">
        <f t="shared" si="2"/>
        <v>5.6393619607418366E-3</v>
      </c>
      <c r="L20" s="11">
        <f t="shared" si="3"/>
        <v>8424.0300000000007</v>
      </c>
    </row>
    <row r="21" spans="1:12" ht="60" customHeight="1" x14ac:dyDescent="0.25">
      <c r="A21" s="13">
        <v>11</v>
      </c>
      <c r="B21" s="17" t="s">
        <v>34</v>
      </c>
      <c r="C21" s="19" t="s">
        <v>62</v>
      </c>
      <c r="D21" s="18" t="s">
        <v>19</v>
      </c>
      <c r="E21" s="13">
        <v>20</v>
      </c>
      <c r="F21" s="15">
        <v>557.1</v>
      </c>
      <c r="G21" s="15">
        <v>551.6</v>
      </c>
      <c r="H21" s="15">
        <v>557.12</v>
      </c>
      <c r="I21" s="11">
        <f t="shared" si="0"/>
        <v>555.27</v>
      </c>
      <c r="J21" s="9">
        <f t="shared" si="1"/>
        <v>3.1812157005354571</v>
      </c>
      <c r="K21" s="10">
        <f t="shared" si="2"/>
        <v>5.7290986430745035E-3</v>
      </c>
      <c r="L21" s="11">
        <f t="shared" si="3"/>
        <v>11105.4</v>
      </c>
    </row>
    <row r="22" spans="1:12" ht="60" customHeight="1" x14ac:dyDescent="0.25">
      <c r="A22" s="13">
        <v>12</v>
      </c>
      <c r="B22" s="17" t="s">
        <v>35</v>
      </c>
      <c r="C22" s="19" t="s">
        <v>63</v>
      </c>
      <c r="D22" s="18" t="s">
        <v>19</v>
      </c>
      <c r="E22" s="13">
        <v>10</v>
      </c>
      <c r="F22" s="15">
        <v>804.52</v>
      </c>
      <c r="G22" s="15">
        <v>796.6</v>
      </c>
      <c r="H22" s="15">
        <v>804.57</v>
      </c>
      <c r="I22" s="11">
        <f t="shared" si="0"/>
        <v>801.9</v>
      </c>
      <c r="J22" s="9">
        <f t="shared" si="1"/>
        <v>4.5871160148107553</v>
      </c>
      <c r="K22" s="10">
        <f t="shared" si="2"/>
        <v>5.7203330622117837E-3</v>
      </c>
      <c r="L22" s="11">
        <f t="shared" si="3"/>
        <v>8019</v>
      </c>
    </row>
    <row r="23" spans="1:12" ht="60" customHeight="1" x14ac:dyDescent="0.25">
      <c r="A23" s="13">
        <v>13</v>
      </c>
      <c r="B23" s="17" t="s">
        <v>36</v>
      </c>
      <c r="C23" s="19" t="s">
        <v>63</v>
      </c>
      <c r="D23" s="18" t="s">
        <v>19</v>
      </c>
      <c r="E23" s="13">
        <v>20</v>
      </c>
      <c r="F23" s="15">
        <v>60</v>
      </c>
      <c r="G23" s="15">
        <v>57.4</v>
      </c>
      <c r="H23" s="15">
        <v>57.97</v>
      </c>
      <c r="I23" s="11">
        <f t="shared" si="0"/>
        <v>58.46</v>
      </c>
      <c r="J23" s="9">
        <f t="shared" si="1"/>
        <v>1.3666138201164715</v>
      </c>
      <c r="K23" s="10">
        <f t="shared" si="2"/>
        <v>2.3378237214742626E-2</v>
      </c>
      <c r="L23" s="11">
        <f t="shared" si="3"/>
        <v>1169.2</v>
      </c>
    </row>
    <row r="24" spans="1:12" ht="60" customHeight="1" x14ac:dyDescent="0.25">
      <c r="A24" s="13">
        <v>14</v>
      </c>
      <c r="B24" s="17" t="s">
        <v>37</v>
      </c>
      <c r="C24" s="19" t="s">
        <v>63</v>
      </c>
      <c r="D24" s="18" t="s">
        <v>19</v>
      </c>
      <c r="E24" s="13">
        <v>10</v>
      </c>
      <c r="F24" s="15">
        <v>124.6</v>
      </c>
      <c r="G24" s="15">
        <v>127.4</v>
      </c>
      <c r="H24" s="15">
        <v>128.66999999999999</v>
      </c>
      <c r="I24" s="11">
        <f t="shared" si="0"/>
        <v>126.89</v>
      </c>
      <c r="J24" s="9">
        <f t="shared" si="1"/>
        <v>2.0823784478331486</v>
      </c>
      <c r="K24" s="10">
        <f t="shared" si="2"/>
        <v>1.6410894852495458E-2</v>
      </c>
      <c r="L24" s="11">
        <f t="shared" si="3"/>
        <v>1268.9000000000001</v>
      </c>
    </row>
    <row r="25" spans="1:12" ht="60" customHeight="1" x14ac:dyDescent="0.25">
      <c r="A25" s="13">
        <v>15</v>
      </c>
      <c r="B25" s="17" t="s">
        <v>38</v>
      </c>
      <c r="C25" s="19" t="s">
        <v>63</v>
      </c>
      <c r="D25" s="18" t="s">
        <v>23</v>
      </c>
      <c r="E25" s="13">
        <v>2</v>
      </c>
      <c r="F25" s="15">
        <v>3560</v>
      </c>
      <c r="G25" s="15">
        <v>3526.6</v>
      </c>
      <c r="H25" s="15">
        <v>3561.87</v>
      </c>
      <c r="I25" s="11">
        <f t="shared" si="0"/>
        <v>3549.49</v>
      </c>
      <c r="J25" s="9">
        <f t="shared" si="1"/>
        <v>19.845359659124362</v>
      </c>
      <c r="K25" s="10">
        <f t="shared" si="2"/>
        <v>5.5910453781034351E-3</v>
      </c>
      <c r="L25" s="11">
        <f t="shared" si="3"/>
        <v>7098.98</v>
      </c>
    </row>
    <row r="26" spans="1:12" ht="60" customHeight="1" x14ac:dyDescent="0.25">
      <c r="A26" s="13">
        <v>16</v>
      </c>
      <c r="B26" s="17" t="s">
        <v>39</v>
      </c>
      <c r="C26" s="19" t="s">
        <v>63</v>
      </c>
      <c r="D26" s="18" t="s">
        <v>23</v>
      </c>
      <c r="E26" s="13">
        <v>2</v>
      </c>
      <c r="F26" s="15">
        <v>2500</v>
      </c>
      <c r="G26" s="15">
        <v>2471</v>
      </c>
      <c r="H26" s="15">
        <v>2495.71</v>
      </c>
      <c r="I26" s="11">
        <f t="shared" si="0"/>
        <v>2488.9</v>
      </c>
      <c r="J26" s="9">
        <f t="shared" si="1"/>
        <v>15.652413019510238</v>
      </c>
      <c r="K26" s="10">
        <f t="shared" si="2"/>
        <v>6.2888794473778568E-3</v>
      </c>
      <c r="L26" s="11">
        <f t="shared" si="3"/>
        <v>4977.8</v>
      </c>
    </row>
    <row r="27" spans="1:12" ht="60" customHeight="1" x14ac:dyDescent="0.25">
      <c r="A27" s="13">
        <v>17</v>
      </c>
      <c r="B27" s="17" t="s">
        <v>40</v>
      </c>
      <c r="C27" s="19" t="s">
        <v>63</v>
      </c>
      <c r="D27" s="18" t="s">
        <v>23</v>
      </c>
      <c r="E27" s="13">
        <v>1</v>
      </c>
      <c r="F27" s="15">
        <v>2277</v>
      </c>
      <c r="G27" s="15">
        <v>2744</v>
      </c>
      <c r="H27" s="15">
        <v>2771.44</v>
      </c>
      <c r="I27" s="11">
        <f t="shared" si="0"/>
        <v>2597.48</v>
      </c>
      <c r="J27" s="9">
        <f t="shared" si="1"/>
        <v>277.88272922223865</v>
      </c>
      <c r="K27" s="10">
        <f t="shared" si="2"/>
        <v>0.10698166269701351</v>
      </c>
      <c r="L27" s="11">
        <f t="shared" si="3"/>
        <v>2597.48</v>
      </c>
    </row>
    <row r="28" spans="1:12" ht="60" customHeight="1" x14ac:dyDescent="0.25">
      <c r="A28" s="13">
        <v>18</v>
      </c>
      <c r="B28" s="17" t="s">
        <v>41</v>
      </c>
      <c r="C28" s="19" t="s">
        <v>63</v>
      </c>
      <c r="D28" s="18" t="s">
        <v>23</v>
      </c>
      <c r="E28" s="13">
        <v>1</v>
      </c>
      <c r="F28" s="15">
        <v>5301.4</v>
      </c>
      <c r="G28" s="15">
        <v>5257</v>
      </c>
      <c r="H28" s="15">
        <v>5309.57</v>
      </c>
      <c r="I28" s="11">
        <f t="shared" si="0"/>
        <v>5289.32</v>
      </c>
      <c r="J28" s="9">
        <f t="shared" si="1"/>
        <v>28.289320128510038</v>
      </c>
      <c r="K28" s="10">
        <f t="shared" si="2"/>
        <v>5.3483817013474395E-3</v>
      </c>
      <c r="L28" s="11">
        <f t="shared" si="3"/>
        <v>5289.32</v>
      </c>
    </row>
    <row r="29" spans="1:12" ht="60" customHeight="1" x14ac:dyDescent="0.25">
      <c r="A29" s="13">
        <v>19</v>
      </c>
      <c r="B29" s="17" t="s">
        <v>42</v>
      </c>
      <c r="C29" s="19" t="s">
        <v>63</v>
      </c>
      <c r="D29" s="18" t="s">
        <v>23</v>
      </c>
      <c r="E29" s="13">
        <v>1</v>
      </c>
      <c r="F29" s="15">
        <v>1780</v>
      </c>
      <c r="G29" s="15">
        <v>1762.6</v>
      </c>
      <c r="H29" s="15">
        <v>1780.23</v>
      </c>
      <c r="I29" s="11">
        <f t="shared" si="0"/>
        <v>1774.28</v>
      </c>
      <c r="J29" s="9">
        <f t="shared" si="1"/>
        <v>10.11294385099287</v>
      </c>
      <c r="K29" s="10">
        <f t="shared" si="2"/>
        <v>5.699755872905693E-3</v>
      </c>
      <c r="L29" s="11">
        <f t="shared" si="3"/>
        <v>1774.28</v>
      </c>
    </row>
    <row r="30" spans="1:12" ht="60" customHeight="1" x14ac:dyDescent="0.25">
      <c r="A30" s="13">
        <v>20</v>
      </c>
      <c r="B30" s="17" t="s">
        <v>43</v>
      </c>
      <c r="C30" s="19" t="s">
        <v>63</v>
      </c>
      <c r="D30" s="18" t="s">
        <v>19</v>
      </c>
      <c r="E30" s="13">
        <v>50</v>
      </c>
      <c r="F30" s="15">
        <v>5650</v>
      </c>
      <c r="G30" s="15">
        <v>5595.8</v>
      </c>
      <c r="H30" s="15">
        <v>5651.76</v>
      </c>
      <c r="I30" s="11">
        <f t="shared" si="0"/>
        <v>5632.52</v>
      </c>
      <c r="J30" s="9">
        <f t="shared" si="1"/>
        <v>31.812626424110245</v>
      </c>
      <c r="K30" s="10">
        <f t="shared" si="2"/>
        <v>5.6480272460835024E-3</v>
      </c>
      <c r="L30" s="11">
        <f t="shared" si="3"/>
        <v>281626</v>
      </c>
    </row>
    <row r="31" spans="1:12" ht="60" customHeight="1" x14ac:dyDescent="0.25">
      <c r="A31" s="13">
        <v>21</v>
      </c>
      <c r="B31" s="17" t="s">
        <v>44</v>
      </c>
      <c r="C31" s="19" t="s">
        <v>63</v>
      </c>
      <c r="D31" s="18" t="s">
        <v>23</v>
      </c>
      <c r="E31" s="13">
        <v>5</v>
      </c>
      <c r="F31" s="15">
        <v>570</v>
      </c>
      <c r="G31" s="15">
        <v>567</v>
      </c>
      <c r="H31" s="15">
        <v>572.66999999999996</v>
      </c>
      <c r="I31" s="11">
        <f t="shared" si="0"/>
        <v>569.89</v>
      </c>
      <c r="J31" s="9">
        <f t="shared" si="1"/>
        <v>2.8366000775576183</v>
      </c>
      <c r="K31" s="10">
        <f t="shared" si="2"/>
        <v>4.977451925033986E-3</v>
      </c>
      <c r="L31" s="11">
        <f t="shared" si="3"/>
        <v>2849.45</v>
      </c>
    </row>
    <row r="32" spans="1:12" ht="60" customHeight="1" x14ac:dyDescent="0.25">
      <c r="A32" s="13">
        <v>22</v>
      </c>
      <c r="B32" s="17" t="s">
        <v>45</v>
      </c>
      <c r="C32" s="19" t="s">
        <v>65</v>
      </c>
      <c r="D32" s="18" t="s">
        <v>19</v>
      </c>
      <c r="E32" s="13">
        <v>5</v>
      </c>
      <c r="F32" s="15">
        <v>871.2</v>
      </c>
      <c r="G32" s="15">
        <v>861</v>
      </c>
      <c r="H32" s="15">
        <v>869.61</v>
      </c>
      <c r="I32" s="11">
        <f t="shared" si="0"/>
        <v>867.27</v>
      </c>
      <c r="J32" s="9">
        <f t="shared" si="1"/>
        <v>5.4878684386563252</v>
      </c>
      <c r="K32" s="10">
        <f t="shared" si="2"/>
        <v>6.3277508026984971E-3</v>
      </c>
      <c r="L32" s="11">
        <f t="shared" si="3"/>
        <v>4336.3500000000004</v>
      </c>
    </row>
    <row r="33" spans="1:12" ht="60" customHeight="1" x14ac:dyDescent="0.25">
      <c r="A33" s="13">
        <v>23</v>
      </c>
      <c r="B33" s="17" t="s">
        <v>69</v>
      </c>
      <c r="C33" s="19" t="s">
        <v>66</v>
      </c>
      <c r="D33" s="18" t="s">
        <v>19</v>
      </c>
      <c r="E33" s="13">
        <v>20</v>
      </c>
      <c r="F33" s="15">
        <v>141.35</v>
      </c>
      <c r="G33" s="15">
        <v>147</v>
      </c>
      <c r="H33" s="15">
        <v>148.47</v>
      </c>
      <c r="I33" s="11">
        <f t="shared" si="0"/>
        <v>145.61000000000001</v>
      </c>
      <c r="J33" s="9">
        <f t="shared" si="1"/>
        <v>3.7589404535498239</v>
      </c>
      <c r="K33" s="10">
        <f t="shared" si="2"/>
        <v>2.5815716681126026E-2</v>
      </c>
      <c r="L33" s="11">
        <f t="shared" si="3"/>
        <v>2912.2</v>
      </c>
    </row>
    <row r="34" spans="1:12" ht="58.5" customHeight="1" x14ac:dyDescent="0.25">
      <c r="A34" s="13">
        <v>24</v>
      </c>
      <c r="B34" s="17" t="s">
        <v>70</v>
      </c>
      <c r="C34" s="19" t="s">
        <v>66</v>
      </c>
      <c r="D34" s="18" t="s">
        <v>19</v>
      </c>
      <c r="E34" s="13">
        <v>10</v>
      </c>
      <c r="F34" s="15">
        <v>343.1</v>
      </c>
      <c r="G34" s="15">
        <v>340.2</v>
      </c>
      <c r="H34" s="15">
        <v>343.6</v>
      </c>
      <c r="I34" s="11">
        <f t="shared" si="0"/>
        <v>342.3</v>
      </c>
      <c r="J34" s="9">
        <f t="shared" si="1"/>
        <v>1.8357559750686014</v>
      </c>
      <c r="K34" s="10">
        <f t="shared" si="2"/>
        <v>5.3630031407204248E-3</v>
      </c>
      <c r="L34" s="11">
        <f t="shared" si="3"/>
        <v>3423</v>
      </c>
    </row>
    <row r="35" spans="1:12" ht="59.25" customHeight="1" x14ac:dyDescent="0.25">
      <c r="A35" s="13">
        <v>25</v>
      </c>
      <c r="B35" s="17" t="s">
        <v>71</v>
      </c>
      <c r="C35" s="19" t="s">
        <v>66</v>
      </c>
      <c r="D35" s="18" t="s">
        <v>19</v>
      </c>
      <c r="E35" s="13">
        <v>20</v>
      </c>
      <c r="F35" s="15">
        <v>68.2</v>
      </c>
      <c r="G35" s="15">
        <v>67.2</v>
      </c>
      <c r="H35" s="15">
        <v>67.87</v>
      </c>
      <c r="I35" s="11">
        <f t="shared" si="0"/>
        <v>67.760000000000005</v>
      </c>
      <c r="J35" s="9">
        <f t="shared" si="1"/>
        <v>0.50954227825896203</v>
      </c>
      <c r="K35" s="10">
        <f t="shared" si="2"/>
        <v>7.5201792432571749E-3</v>
      </c>
      <c r="L35" s="11">
        <f t="shared" si="3"/>
        <v>1355.2</v>
      </c>
    </row>
    <row r="36" spans="1:12" ht="65.25" customHeight="1" x14ac:dyDescent="0.25">
      <c r="A36" s="13">
        <v>26</v>
      </c>
      <c r="B36" s="17" t="s">
        <v>46</v>
      </c>
      <c r="C36" s="19" t="s">
        <v>67</v>
      </c>
      <c r="D36" s="18" t="s">
        <v>19</v>
      </c>
      <c r="E36" s="13">
        <v>10</v>
      </c>
      <c r="F36" s="15">
        <v>102</v>
      </c>
      <c r="G36" s="15">
        <v>100.8</v>
      </c>
      <c r="H36" s="15">
        <v>101.81</v>
      </c>
      <c r="I36" s="11">
        <f t="shared" si="0"/>
        <v>101.54</v>
      </c>
      <c r="J36" s="9">
        <f t="shared" si="1"/>
        <v>0.64500645991597327</v>
      </c>
      <c r="K36" s="10">
        <f t="shared" si="2"/>
        <v>6.3524486384160719E-3</v>
      </c>
      <c r="L36" s="11">
        <f t="shared" si="3"/>
        <v>1015.4</v>
      </c>
    </row>
    <row r="37" spans="1:12" ht="45" customHeight="1" x14ac:dyDescent="0.25">
      <c r="A37" s="13">
        <v>27</v>
      </c>
      <c r="B37" s="17" t="s">
        <v>47</v>
      </c>
      <c r="C37" s="19" t="s">
        <v>67</v>
      </c>
      <c r="D37" s="18" t="s">
        <v>19</v>
      </c>
      <c r="E37" s="13">
        <v>10</v>
      </c>
      <c r="F37" s="15">
        <v>70</v>
      </c>
      <c r="G37" s="15">
        <v>68.599999999999994</v>
      </c>
      <c r="H37" s="15">
        <v>69.290000000000006</v>
      </c>
      <c r="I37" s="11">
        <f t="shared" ref="I37:I45" si="4">ROUND((AVERAGE(F37:H37)),2)</f>
        <v>69.3</v>
      </c>
      <c r="J37" s="9">
        <f t="shared" ref="J37:J45" si="5">STDEV(F37:H37)</f>
        <v>0.70002380911890227</v>
      </c>
      <c r="K37" s="10">
        <f t="shared" ref="K37:K45" si="6">STDEV(F37:H37)/AVERAGE(F37:H37)</f>
        <v>1.0101839565908446E-2</v>
      </c>
      <c r="L37" s="11">
        <f t="shared" ref="L37:L45" si="7">ROUND((I37*E37),2)</f>
        <v>693</v>
      </c>
    </row>
    <row r="38" spans="1:12" ht="46.5" customHeight="1" x14ac:dyDescent="0.25">
      <c r="A38" s="13">
        <v>28</v>
      </c>
      <c r="B38" s="17" t="s">
        <v>48</v>
      </c>
      <c r="C38" s="19" t="s">
        <v>67</v>
      </c>
      <c r="D38" s="18" t="s">
        <v>19</v>
      </c>
      <c r="E38" s="13">
        <v>10</v>
      </c>
      <c r="F38" s="15">
        <v>55</v>
      </c>
      <c r="G38" s="15">
        <v>53.2</v>
      </c>
      <c r="H38" s="15">
        <v>53.73</v>
      </c>
      <c r="I38" s="11">
        <f t="shared" si="4"/>
        <v>53.98</v>
      </c>
      <c r="J38" s="9">
        <f t="shared" si="5"/>
        <v>0.92500450449353588</v>
      </c>
      <c r="K38" s="10">
        <f t="shared" si="6"/>
        <v>1.7137117973696089E-2</v>
      </c>
      <c r="L38" s="11">
        <f t="shared" si="7"/>
        <v>539.79999999999995</v>
      </c>
    </row>
    <row r="39" spans="1:12" ht="48.75" customHeight="1" x14ac:dyDescent="0.25">
      <c r="A39" s="13">
        <v>29</v>
      </c>
      <c r="B39" s="17" t="s">
        <v>49</v>
      </c>
      <c r="C39" s="19" t="s">
        <v>67</v>
      </c>
      <c r="D39" s="18" t="s">
        <v>19</v>
      </c>
      <c r="E39" s="13">
        <v>10</v>
      </c>
      <c r="F39" s="15">
        <v>165</v>
      </c>
      <c r="G39" s="15">
        <v>162.4</v>
      </c>
      <c r="H39" s="15">
        <v>164.02</v>
      </c>
      <c r="I39" s="11">
        <f t="shared" si="4"/>
        <v>163.81</v>
      </c>
      <c r="J39" s="9">
        <f t="shared" si="5"/>
        <v>1.313062577843618</v>
      </c>
      <c r="K39" s="10">
        <f t="shared" si="6"/>
        <v>8.0159288053617168E-3</v>
      </c>
      <c r="L39" s="11">
        <f t="shared" si="7"/>
        <v>1638.1</v>
      </c>
    </row>
    <row r="40" spans="1:12" ht="52.5" customHeight="1" x14ac:dyDescent="0.25">
      <c r="A40" s="13">
        <v>30</v>
      </c>
      <c r="B40" s="17" t="s">
        <v>50</v>
      </c>
      <c r="C40" s="19" t="s">
        <v>67</v>
      </c>
      <c r="D40" s="18" t="s">
        <v>19</v>
      </c>
      <c r="E40" s="13">
        <v>10</v>
      </c>
      <c r="F40" s="15">
        <v>3250</v>
      </c>
      <c r="G40" s="15">
        <v>3234</v>
      </c>
      <c r="H40" s="15">
        <v>3266.34</v>
      </c>
      <c r="I40" s="11">
        <f t="shared" si="4"/>
        <v>3250.11</v>
      </c>
      <c r="J40" s="9">
        <f t="shared" si="5"/>
        <v>16.170297873982893</v>
      </c>
      <c r="K40" s="10">
        <f t="shared" si="6"/>
        <v>4.9753027711801519E-3</v>
      </c>
      <c r="L40" s="11">
        <f t="shared" si="7"/>
        <v>32501.1</v>
      </c>
    </row>
    <row r="41" spans="1:12" ht="40.5" customHeight="1" x14ac:dyDescent="0.25">
      <c r="A41" s="13">
        <v>31</v>
      </c>
      <c r="B41" s="17" t="s">
        <v>51</v>
      </c>
      <c r="C41" s="19" t="s">
        <v>67</v>
      </c>
      <c r="D41" s="18" t="s">
        <v>19</v>
      </c>
      <c r="E41" s="13">
        <v>10</v>
      </c>
      <c r="F41" s="15">
        <v>2125.65</v>
      </c>
      <c r="G41" s="15">
        <v>2107</v>
      </c>
      <c r="H41" s="15">
        <v>2128.0700000000002</v>
      </c>
      <c r="I41" s="11">
        <f t="shared" si="4"/>
        <v>2120.2399999999998</v>
      </c>
      <c r="J41" s="9">
        <f t="shared" si="5"/>
        <v>11.529843884459225</v>
      </c>
      <c r="K41" s="10">
        <f t="shared" si="6"/>
        <v>5.4379899843693289E-3</v>
      </c>
      <c r="L41" s="11">
        <f t="shared" si="7"/>
        <v>21202.400000000001</v>
      </c>
    </row>
    <row r="42" spans="1:12" ht="41.25" customHeight="1" x14ac:dyDescent="0.25">
      <c r="A42" s="13">
        <v>32</v>
      </c>
      <c r="B42" s="17" t="s">
        <v>52</v>
      </c>
      <c r="C42" s="19" t="s">
        <v>67</v>
      </c>
      <c r="D42" s="18" t="s">
        <v>19</v>
      </c>
      <c r="E42" s="13">
        <v>10</v>
      </c>
      <c r="F42" s="15">
        <v>500</v>
      </c>
      <c r="G42" s="15">
        <v>484.4</v>
      </c>
      <c r="H42" s="15">
        <v>489.24</v>
      </c>
      <c r="I42" s="11">
        <f t="shared" si="4"/>
        <v>491.21</v>
      </c>
      <c r="J42" s="9">
        <f t="shared" si="5"/>
        <v>7.9850193070106892</v>
      </c>
      <c r="K42" s="10">
        <f t="shared" si="6"/>
        <v>1.6255705546152431E-2</v>
      </c>
      <c r="L42" s="11">
        <f t="shared" si="7"/>
        <v>4912.1000000000004</v>
      </c>
    </row>
    <row r="43" spans="1:12" ht="50.25" customHeight="1" x14ac:dyDescent="0.25">
      <c r="A43" s="13">
        <v>33</v>
      </c>
      <c r="B43" s="17" t="s">
        <v>53</v>
      </c>
      <c r="C43" s="19" t="s">
        <v>64</v>
      </c>
      <c r="D43" s="18" t="s">
        <v>19</v>
      </c>
      <c r="E43" s="13">
        <v>50</v>
      </c>
      <c r="F43" s="15">
        <v>311.89999999999998</v>
      </c>
      <c r="G43" s="15">
        <v>308</v>
      </c>
      <c r="H43" s="15">
        <v>311.08</v>
      </c>
      <c r="I43" s="11">
        <f t="shared" si="4"/>
        <v>310.33</v>
      </c>
      <c r="J43" s="9">
        <f t="shared" si="5"/>
        <v>2.0562425278486205</v>
      </c>
      <c r="K43" s="10">
        <f t="shared" si="6"/>
        <v>6.6260581146167065E-3</v>
      </c>
      <c r="L43" s="11">
        <f t="shared" si="7"/>
        <v>15516.5</v>
      </c>
    </row>
    <row r="44" spans="1:12" ht="37.5" customHeight="1" x14ac:dyDescent="0.25">
      <c r="A44" s="13">
        <v>34</v>
      </c>
      <c r="B44" s="17" t="s">
        <v>54</v>
      </c>
      <c r="C44" s="19" t="s">
        <v>64</v>
      </c>
      <c r="D44" s="18" t="s">
        <v>19</v>
      </c>
      <c r="E44" s="13">
        <v>50</v>
      </c>
      <c r="F44" s="15">
        <v>1680.59</v>
      </c>
      <c r="G44" s="15">
        <v>1659</v>
      </c>
      <c r="H44" s="15">
        <v>1675.59</v>
      </c>
      <c r="I44" s="11">
        <f t="shared" si="4"/>
        <v>1671.73</v>
      </c>
      <c r="J44" s="9">
        <f t="shared" si="5"/>
        <v>11.301594282813921</v>
      </c>
      <c r="K44" s="10">
        <f t="shared" si="6"/>
        <v>6.7604318984446745E-3</v>
      </c>
      <c r="L44" s="11">
        <f t="shared" si="7"/>
        <v>83586.5</v>
      </c>
    </row>
    <row r="45" spans="1:12" ht="39.75" customHeight="1" thickBot="1" x14ac:dyDescent="0.3">
      <c r="A45" s="20">
        <v>35</v>
      </c>
      <c r="B45" s="21" t="s">
        <v>55</v>
      </c>
      <c r="C45" s="22" t="s">
        <v>68</v>
      </c>
      <c r="D45" s="23" t="s">
        <v>19</v>
      </c>
      <c r="E45" s="20">
        <v>5</v>
      </c>
      <c r="F45" s="24">
        <v>15120.3</v>
      </c>
      <c r="G45" s="24">
        <v>15650.6</v>
      </c>
      <c r="H45" s="24">
        <v>15000</v>
      </c>
      <c r="I45" s="25">
        <f t="shared" si="4"/>
        <v>15256.97</v>
      </c>
      <c r="J45" s="26">
        <f t="shared" si="5"/>
        <v>346.16242334102873</v>
      </c>
      <c r="K45" s="27">
        <f t="shared" si="6"/>
        <v>2.2688810358177054E-2</v>
      </c>
      <c r="L45" s="11">
        <f t="shared" si="7"/>
        <v>76284.850000000006</v>
      </c>
    </row>
    <row r="46" spans="1:12" ht="15.75" thickBot="1" x14ac:dyDescent="0.3">
      <c r="A46" s="33" t="s">
        <v>20</v>
      </c>
      <c r="B46" s="34"/>
      <c r="C46" s="34"/>
      <c r="D46" s="34"/>
      <c r="E46" s="34"/>
      <c r="F46" s="34"/>
      <c r="G46" s="34"/>
      <c r="H46" s="34"/>
      <c r="I46" s="34"/>
      <c r="J46" s="34"/>
      <c r="K46" s="35"/>
      <c r="L46" s="16">
        <f>SUM(L11:L45)</f>
        <v>598514.74</v>
      </c>
    </row>
    <row r="47" spans="1:12" x14ac:dyDescent="0.25">
      <c r="B47" s="12"/>
    </row>
  </sheetData>
  <mergeCells count="14">
    <mergeCell ref="A46:K46"/>
    <mergeCell ref="A7:L7"/>
    <mergeCell ref="A8:L8"/>
    <mergeCell ref="A9:A10"/>
    <mergeCell ref="B9:B10"/>
    <mergeCell ref="C9:C10"/>
    <mergeCell ref="D9:D10"/>
    <mergeCell ref="E9:E10"/>
    <mergeCell ref="I9:I10"/>
    <mergeCell ref="A2:L2"/>
    <mergeCell ref="A5:B5"/>
    <mergeCell ref="C5:L5"/>
    <mergeCell ref="A6:B6"/>
    <mergeCell ref="C6:L6"/>
  </mergeCells>
  <phoneticPr fontId="8" type="noConversion"/>
  <pageMargins left="0.24027777777777801" right="0.24027777777777801" top="0.05" bottom="0.209722222222222" header="0.51180555555555496" footer="0.51180555555555496"/>
  <pageSetup paperSize="9" scale="64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2026-01-19T13:27:01Z</cp:lastPrinted>
  <dcterms:created xsi:type="dcterms:W3CDTF">2014-01-17T11:35:00Z</dcterms:created>
  <dcterms:modified xsi:type="dcterms:W3CDTF">2026-08-27T18:24:17Z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03922F94E72048269C8DF3C494D4590F_12</vt:lpwstr>
  </property>
</Properties>
</file>