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dogovor\Шибков С.А\2026 год\ЗАКУПКИ_часть 4,5 статьи 93_2026\ЕАТ\ЕП №97_Оказание услуг по вывозу и утилизации рентгеновской трубки\Рабочие материалы\"/>
    </mc:Choice>
  </mc:AlternateContent>
  <xr:revisionPtr revIDLastSave="0" documentId="13_ncr:1_{23875AD8-46E5-4C77-9EAA-A88C711AA96E}" xr6:coauthVersionLast="47" xr6:coauthVersionMax="47" xr10:uidLastSave="{00000000-0000-0000-0000-000000000000}"/>
  <bookViews>
    <workbookView xWindow="15" yWindow="1560" windowWidth="28785" windowHeight="14640" xr2:uid="{00000000-000D-0000-FFFF-FFFF00000000}"/>
  </bookViews>
  <sheets>
    <sheet name="Обоснование НМЦК" sheetId="4" r:id="rId1"/>
  </sheets>
  <definedNames>
    <definedName name="_xlnm._FilterDatabase" localSheetId="0" hidden="1">'Обоснование НМЦК'!$A$3:$E$6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4" l="1"/>
  <c r="H5" i="4"/>
  <c r="K5" i="4" s="1"/>
  <c r="J5" i="4" l="1"/>
  <c r="K6" i="4"/>
</calcChain>
</file>

<file path=xl/sharedStrings.xml><?xml version="1.0" encoding="utf-8"?>
<sst xmlns="http://schemas.openxmlformats.org/spreadsheetml/2006/main" count="18" uniqueCount="18">
  <si>
    <t>№ п/п</t>
  </si>
  <si>
    <t>Наименование товара</t>
  </si>
  <si>
    <t>Единица измерения</t>
  </si>
  <si>
    <t>Количество</t>
  </si>
  <si>
    <t>Средняя арифметическая величина цены единицы товара, руб.</t>
  </si>
  <si>
    <t>Среднее квадратичное отклонение</t>
  </si>
  <si>
    <t>Коэффициент вариации цен (%)</t>
  </si>
  <si>
    <t>Н(М)ЦК, руб.</t>
  </si>
  <si>
    <t>ИТОГО:</t>
  </si>
  <si>
    <t>Источник обоснования цены/цена, руб.</t>
  </si>
  <si>
    <t xml:space="preserve">Обоснование начальной (максимальной) цены контракта
Начальная (максимальная) цена контракта определена в соответствии с требованиями статьи 22 Федерального закона от 05.04.2013  г. № 44-ФЗ "О контрактной системе в сфере закупок товаров, работ, услуг для обеспечения государственных и муниципальных нужд" с применением Приказа Минэкономразвития России от 2 октября 2013 г. № 567 Об утверждении Методических рекомендаций по применению методов определения началь-ной (максимальной) цены контракта, цены контракта, заключаемого с единственным поставщиком (подрядчиком, исполнителем)".
</t>
  </si>
  <si>
    <t xml:space="preserve">Оказание услуг по вывозу и утилизации рентгеновской трубки со списанного оборудования (Гамма-камеры Infinia Hawkeye 4, GEHealthcare с рентгеновским устройством) </t>
  </si>
  <si>
    <t>Коммерческое предложение вх.№ 148/омо ООО "РСС"</t>
  </si>
  <si>
    <t xml:space="preserve">Коммерческое предложение вх.№ 149/омо ООО "СК Олимп" </t>
  </si>
  <si>
    <t>Коммерческое предложение вх.№150/омо ООО "Про Эксперт"</t>
  </si>
  <si>
    <t>Начальная (максимальная) цена контракта с учетом накладных расходов, уплаты налогов, сборов и других обязательных платежей, затрат, издержек и иных расходов исполнителя, связанных с выполнением контракта, составляет 36 666,67 (Тридцать шесть тысяч шестьсот шестьдесят шесть) руб. 67 коп,  включая НДС.</t>
  </si>
  <si>
    <t xml:space="preserve">Главный врач клиники
имени профессора Ю.Н. Касаткина
ФГБОУ ДПО РМАНПО Минздрава России                                                  Е.В. Прохоренко </t>
  </si>
  <si>
    <t>Усл. 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</si>
</sst>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</cellStyleXfs>
  <cellXfs count="40">
    <xf numFmtId="0" fontId="0" fillId="0" borderId="0" xfId="0"/>
    <xf numFmtId="0" fontId="25" fillId="0" borderId="12" xfId="24" applyFont="1" applyFill="1" applyBorder="1" applyAlignment="1">
      <alignment vertical="center"/>
    </xf>
    <xf numFmtId="0" fontId="22" fillId="0" borderId="12" xfId="24" applyFont="1" applyFill="1" applyBorder="1"/>
    <xf numFmtId="0" fontId="22" fillId="0" borderId="0" xfId="24" applyFont="1" applyFill="1"/>
    <xf numFmtId="0" fontId="22" fillId="0" borderId="11" xfId="24" applyFont="1" applyFill="1" applyBorder="1" applyAlignment="1">
      <alignment horizontal="center"/>
    </xf>
    <xf numFmtId="0" fontId="22" fillId="0" borderId="0" xfId="24" applyFont="1" applyFill="1" applyAlignment="1">
      <alignment horizontal="center"/>
    </xf>
    <xf numFmtId="0" fontId="22" fillId="0" borderId="12" xfId="24" applyFont="1" applyFill="1" applyBorder="1" applyAlignment="1">
      <alignment horizontal="center" vertical="top"/>
    </xf>
    <xf numFmtId="0" fontId="22" fillId="0" borderId="0" xfId="24" applyFont="1" applyFill="1" applyAlignment="1">
      <alignment horizontal="center" vertical="top"/>
    </xf>
    <xf numFmtId="4" fontId="22" fillId="0" borderId="12" xfId="24" applyNumberFormat="1" applyFont="1" applyFill="1" applyBorder="1"/>
    <xf numFmtId="4" fontId="22" fillId="0" borderId="12" xfId="24" applyNumberFormat="1" applyFont="1" applyFill="1" applyBorder="1" applyAlignment="1">
      <alignment vertical="top"/>
    </xf>
    <xf numFmtId="4" fontId="22" fillId="0" borderId="0" xfId="24" applyNumberFormat="1" applyFont="1" applyFill="1" applyAlignment="1">
      <alignment horizontal="center"/>
    </xf>
    <xf numFmtId="4" fontId="22" fillId="0" borderId="0" xfId="24" applyNumberFormat="1" applyFont="1" applyFill="1"/>
    <xf numFmtId="4" fontId="22" fillId="0" borderId="0" xfId="24" applyNumberFormat="1" applyFont="1" applyFill="1" applyAlignment="1">
      <alignment vertical="top"/>
    </xf>
    <xf numFmtId="4" fontId="26" fillId="0" borderId="10" xfId="24" applyNumberFormat="1" applyFont="1" applyFill="1" applyBorder="1" applyAlignment="1">
      <alignment horizontal="center" vertical="center"/>
    </xf>
    <xf numFmtId="0" fontId="20" fillId="0" borderId="13" xfId="24" applyFont="1" applyFill="1" applyBorder="1" applyAlignment="1">
      <alignment horizontal="center" vertical="center"/>
    </xf>
    <xf numFmtId="4" fontId="23" fillId="15" borderId="10" xfId="24" applyNumberFormat="1" applyFont="1" applyFill="1" applyBorder="1" applyAlignment="1">
      <alignment horizontal="center" vertical="center" wrapText="1"/>
    </xf>
    <xf numFmtId="4" fontId="23" fillId="0" borderId="10" xfId="24" applyNumberFormat="1" applyFont="1" applyFill="1" applyBorder="1" applyAlignment="1">
      <alignment horizontal="center" vertical="center"/>
    </xf>
    <xf numFmtId="4" fontId="22" fillId="0" borderId="10" xfId="24" applyNumberFormat="1" applyFont="1" applyFill="1" applyBorder="1" applyAlignment="1">
      <alignment horizontal="center" vertical="center"/>
    </xf>
    <xf numFmtId="0" fontId="29" fillId="15" borderId="10" xfId="26" applyFont="1" applyFill="1" applyBorder="1" applyAlignment="1">
      <alignment horizontal="center" vertical="top" wrapText="1"/>
    </xf>
    <xf numFmtId="0" fontId="20" fillId="0" borderId="13" xfId="24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2" fillId="0" borderId="0" xfId="24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18" xfId="0" applyBorder="1" applyAlignment="1"/>
    <xf numFmtId="0" fontId="22" fillId="15" borderId="19" xfId="24" applyFont="1" applyFill="1" applyBorder="1" applyAlignment="1">
      <alignment horizontal="left" wrapText="1"/>
    </xf>
    <xf numFmtId="0" fontId="0" fillId="15" borderId="19" xfId="0" applyFill="1" applyBorder="1" applyAlignment="1">
      <alignment horizontal="left" wrapText="1"/>
    </xf>
    <xf numFmtId="0" fontId="0" fillId="15" borderId="0" xfId="0" applyFill="1" applyBorder="1" applyAlignment="1">
      <alignment horizontal="left" wrapText="1"/>
    </xf>
    <xf numFmtId="0" fontId="22" fillId="0" borderId="0" xfId="24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3" fillId="0" borderId="15" xfId="24" applyFont="1" applyFill="1" applyBorder="1" applyAlignment="1">
      <alignment horizontal="center" vertical="top" wrapText="1"/>
    </xf>
    <xf numFmtId="0" fontId="23" fillId="0" borderId="16" xfId="24" applyFont="1" applyFill="1" applyBorder="1" applyAlignment="1">
      <alignment horizontal="center" vertical="top" wrapText="1"/>
    </xf>
    <xf numFmtId="0" fontId="23" fillId="0" borderId="17" xfId="24" applyFont="1" applyFill="1" applyBorder="1" applyAlignment="1">
      <alignment horizontal="center" vertical="top" wrapText="1"/>
    </xf>
    <xf numFmtId="4" fontId="21" fillId="0" borderId="14" xfId="24" applyNumberFormat="1" applyFont="1" applyFill="1" applyBorder="1" applyAlignment="1">
      <alignment horizontal="center" vertical="top" wrapText="1"/>
    </xf>
    <xf numFmtId="4" fontId="21" fillId="0" borderId="10" xfId="24" applyNumberFormat="1" applyFont="1" applyFill="1" applyBorder="1" applyAlignment="1">
      <alignment horizontal="center" vertical="top" wrapText="1"/>
    </xf>
    <xf numFmtId="4" fontId="20" fillId="0" borderId="14" xfId="24" applyNumberFormat="1" applyFont="1" applyFill="1" applyBorder="1" applyAlignment="1">
      <alignment horizontal="center" vertical="top" wrapText="1"/>
    </xf>
    <xf numFmtId="4" fontId="20" fillId="0" borderId="10" xfId="24" applyNumberFormat="1" applyFont="1" applyFill="1" applyBorder="1" applyAlignment="1">
      <alignment horizontal="center" vertical="top" wrapText="1"/>
    </xf>
    <xf numFmtId="0" fontId="20" fillId="0" borderId="14" xfId="24" applyFont="1" applyFill="1" applyBorder="1" applyAlignment="1">
      <alignment horizontal="center" vertical="top" wrapText="1"/>
    </xf>
    <xf numFmtId="0" fontId="20" fillId="0" borderId="10" xfId="24" applyFont="1" applyFill="1" applyBorder="1" applyAlignment="1">
      <alignment horizontal="center" vertical="top" wrapText="1"/>
    </xf>
    <xf numFmtId="0" fontId="19" fillId="0" borderId="14" xfId="24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26" builtinId="8"/>
    <cellStyle name="Гиперссылка 2" xfId="25" xr:uid="{00000000-0005-0000-0000-00000A000000}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 xr:uid="{00000000-0005-0000-0000-000014000000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9"/>
  <sheetViews>
    <sheetView tabSelected="1" workbookViewId="0">
      <selection activeCell="N5" sqref="N5"/>
    </sheetView>
  </sheetViews>
  <sheetFormatPr defaultRowHeight="15" x14ac:dyDescent="0.25"/>
  <cols>
    <col min="1" max="1" width="3.5703125" style="5" customWidth="1"/>
    <col min="2" max="2" width="20.7109375" style="3" customWidth="1"/>
    <col min="3" max="3" width="8.140625" style="7" customWidth="1"/>
    <col min="4" max="4" width="7.42578125" style="7" customWidth="1"/>
    <col min="5" max="5" width="14.140625" style="5" customWidth="1"/>
    <col min="6" max="6" width="12.85546875" style="10" customWidth="1"/>
    <col min="7" max="7" width="12.85546875" style="11" customWidth="1"/>
    <col min="8" max="8" width="13.5703125" style="3" customWidth="1"/>
    <col min="9" max="9" width="10.7109375" style="12" customWidth="1"/>
    <col min="10" max="10" width="9.7109375" style="12" customWidth="1"/>
    <col min="11" max="11" width="14.7109375" style="12" customWidth="1"/>
    <col min="12" max="16384" width="9.140625" style="3"/>
  </cols>
  <sheetData>
    <row r="1" spans="1:11" ht="18.75" customHeight="1" x14ac:dyDescent="0.25">
      <c r="A1" s="21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87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30.75" customHeight="1" x14ac:dyDescent="0.25">
      <c r="A3" s="36" t="s">
        <v>0</v>
      </c>
      <c r="B3" s="36" t="s">
        <v>1</v>
      </c>
      <c r="C3" s="36" t="s">
        <v>2</v>
      </c>
      <c r="D3" s="36" t="s">
        <v>3</v>
      </c>
      <c r="E3" s="29" t="s">
        <v>9</v>
      </c>
      <c r="F3" s="30"/>
      <c r="G3" s="31"/>
      <c r="H3" s="38" t="s">
        <v>4</v>
      </c>
      <c r="I3" s="32" t="s">
        <v>5</v>
      </c>
      <c r="J3" s="32" t="s">
        <v>6</v>
      </c>
      <c r="K3" s="34" t="s">
        <v>7</v>
      </c>
    </row>
    <row r="4" spans="1:11" ht="79.5" customHeight="1" x14ac:dyDescent="0.25">
      <c r="A4" s="37"/>
      <c r="B4" s="37"/>
      <c r="C4" s="37"/>
      <c r="D4" s="37"/>
      <c r="E4" s="18" t="s">
        <v>12</v>
      </c>
      <c r="F4" s="18" t="s">
        <v>13</v>
      </c>
      <c r="G4" s="18" t="s">
        <v>14</v>
      </c>
      <c r="H4" s="39"/>
      <c r="I4" s="33"/>
      <c r="J4" s="33"/>
      <c r="K4" s="35"/>
    </row>
    <row r="5" spans="1:11" ht="189" x14ac:dyDescent="0.25">
      <c r="A5" s="19">
        <v>1</v>
      </c>
      <c r="B5" s="20" t="s">
        <v>11</v>
      </c>
      <c r="C5" s="14" t="s">
        <v>17</v>
      </c>
      <c r="D5" s="14">
        <v>1</v>
      </c>
      <c r="E5" s="15">
        <v>30000</v>
      </c>
      <c r="F5" s="15">
        <v>45000</v>
      </c>
      <c r="G5" s="15">
        <v>35000</v>
      </c>
      <c r="H5" s="16">
        <f t="shared" ref="H5" si="0">ROUND(AVERAGE(E5:G5),2)</f>
        <v>36666.67</v>
      </c>
      <c r="I5" s="16">
        <f t="shared" ref="I5" si="1">STDEV(E5:G5)</f>
        <v>7637.6261582597281</v>
      </c>
      <c r="J5" s="17">
        <f t="shared" ref="J5" si="2">I5/H5*100</f>
        <v>20.829887628900384</v>
      </c>
      <c r="K5" s="16">
        <f t="shared" ref="K5" si="3">D5*H5</f>
        <v>36666.67</v>
      </c>
    </row>
    <row r="6" spans="1:11" ht="28.5" customHeight="1" x14ac:dyDescent="0.25">
      <c r="A6" s="4"/>
      <c r="B6" s="1" t="s">
        <v>8</v>
      </c>
      <c r="C6" s="6"/>
      <c r="D6" s="6"/>
      <c r="E6" s="2"/>
      <c r="F6" s="2"/>
      <c r="G6" s="8"/>
      <c r="H6" s="2"/>
      <c r="I6" s="9"/>
      <c r="J6" s="9"/>
      <c r="K6" s="13">
        <f>SUM(K5:K5)</f>
        <v>36666.67</v>
      </c>
    </row>
    <row r="7" spans="1:11" ht="18" customHeight="1" x14ac:dyDescent="0.25">
      <c r="A7" s="24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27.7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68.25" customHeight="1" x14ac:dyDescent="0.25">
      <c r="A9" s="27" t="s">
        <v>16</v>
      </c>
      <c r="B9" s="28"/>
      <c r="C9" s="28"/>
      <c r="D9" s="28"/>
      <c r="E9" s="28"/>
      <c r="F9" s="28"/>
      <c r="G9" s="28"/>
      <c r="H9" s="28"/>
      <c r="I9" s="28"/>
      <c r="J9" s="28"/>
      <c r="K9" s="28"/>
    </row>
  </sheetData>
  <autoFilter ref="A3:E6" xr:uid="{00000000-0009-0000-0000-000000000000}"/>
  <mergeCells count="12">
    <mergeCell ref="A1:K2"/>
    <mergeCell ref="A7:K8"/>
    <mergeCell ref="A9:K9"/>
    <mergeCell ref="E3:G3"/>
    <mergeCell ref="J3:J4"/>
    <mergeCell ref="K3:K4"/>
    <mergeCell ref="A3:A4"/>
    <mergeCell ref="B3:B4"/>
    <mergeCell ref="C3:C4"/>
    <mergeCell ref="D3:D4"/>
    <mergeCell ref="H3:H4"/>
    <mergeCell ref="I3:I4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Захаров Евгений Олегович</cp:lastModifiedBy>
  <cp:lastPrinted>2026-03-17T07:25:23Z</cp:lastPrinted>
  <dcterms:created xsi:type="dcterms:W3CDTF">2009-02-06T02:40:54Z</dcterms:created>
  <dcterms:modified xsi:type="dcterms:W3CDTF">2026-05-27T09:39:20Z</dcterms:modified>
</cp:coreProperties>
</file>