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ifsincloud\Документы института\Службы\Юридическая\urburo\ДОГОВОРЫ-Институт\! 2026 год ДОГОВОРЫ\ТОВАРЫ\!Продукты питания\продукты 01.09\"/>
    </mc:Choice>
  </mc:AlternateContent>
  <xr:revisionPtr revIDLastSave="0" documentId="13_ncr:1_{0A64F2D1-2600-4973-80F7-1FEFE87F7FF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дукты" sheetId="4" r:id="rId1"/>
  </sheets>
  <definedNames>
    <definedName name="_xlnm.Print_Area" localSheetId="0">продукты!$A$1:$S$23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22" i="4" l="1"/>
  <c r="R22" i="4"/>
  <c r="Q22" i="4"/>
  <c r="M22" i="4"/>
  <c r="L22" i="4"/>
  <c r="K22" i="4"/>
  <c r="P22" i="4" s="1"/>
  <c r="S21" i="4"/>
  <c r="R21" i="4"/>
  <c r="Q21" i="4"/>
  <c r="N21" i="4"/>
  <c r="O21" i="4" s="1"/>
  <c r="M21" i="4"/>
  <c r="L21" i="4"/>
  <c r="K21" i="4"/>
  <c r="P21" i="4" s="1"/>
  <c r="S20" i="4"/>
  <c r="R20" i="4"/>
  <c r="Q20" i="4"/>
  <c r="M20" i="4"/>
  <c r="L20" i="4"/>
  <c r="K20" i="4"/>
  <c r="P20" i="4" s="1"/>
  <c r="S19" i="4"/>
  <c r="R19" i="4"/>
  <c r="Q19" i="4"/>
  <c r="P19" i="4"/>
  <c r="M19" i="4"/>
  <c r="L19" i="4"/>
  <c r="K19" i="4"/>
  <c r="N19" i="4" s="1"/>
  <c r="O19" i="4" s="1"/>
  <c r="S18" i="4"/>
  <c r="R18" i="4"/>
  <c r="Q18" i="4"/>
  <c r="M18" i="4"/>
  <c r="N18" i="4" s="1"/>
  <c r="O18" i="4" s="1"/>
  <c r="L18" i="4"/>
  <c r="K18" i="4"/>
  <c r="P18" i="4" s="1"/>
  <c r="S17" i="4"/>
  <c r="R17" i="4"/>
  <c r="Q17" i="4"/>
  <c r="M17" i="4"/>
  <c r="L17" i="4"/>
  <c r="K17" i="4"/>
  <c r="P17" i="4" s="1"/>
  <c r="S16" i="4"/>
  <c r="R16" i="4"/>
  <c r="Q16" i="4"/>
  <c r="M16" i="4"/>
  <c r="L16" i="4"/>
  <c r="K16" i="4"/>
  <c r="P16" i="4" s="1"/>
  <c r="S15" i="4"/>
  <c r="R15" i="4"/>
  <c r="Q15" i="4"/>
  <c r="P15" i="4"/>
  <c r="N15" i="4"/>
  <c r="O15" i="4" s="1"/>
  <c r="M15" i="4"/>
  <c r="L15" i="4"/>
  <c r="K15" i="4"/>
  <c r="S14" i="4"/>
  <c r="R14" i="4"/>
  <c r="Q14" i="4"/>
  <c r="M14" i="4"/>
  <c r="N14" i="4" s="1"/>
  <c r="O14" i="4" s="1"/>
  <c r="L14" i="4"/>
  <c r="K14" i="4"/>
  <c r="P14" i="4" s="1"/>
  <c r="S13" i="4"/>
  <c r="R13" i="4"/>
  <c r="Q13" i="4"/>
  <c r="M13" i="4"/>
  <c r="L13" i="4"/>
  <c r="K13" i="4"/>
  <c r="P13" i="4" s="1"/>
  <c r="S12" i="4"/>
  <c r="R12" i="4"/>
  <c r="Q12" i="4"/>
  <c r="N12" i="4"/>
  <c r="O12" i="4" s="1"/>
  <c r="M12" i="4"/>
  <c r="L12" i="4"/>
  <c r="K12" i="4"/>
  <c r="P12" i="4" s="1"/>
  <c r="S11" i="4"/>
  <c r="R11" i="4"/>
  <c r="Q11" i="4"/>
  <c r="M11" i="4"/>
  <c r="L11" i="4"/>
  <c r="K11" i="4"/>
  <c r="P11" i="4" s="1"/>
  <c r="S10" i="4"/>
  <c r="R10" i="4"/>
  <c r="Q10" i="4"/>
  <c r="M10" i="4"/>
  <c r="N10" i="4" s="1"/>
  <c r="O10" i="4" s="1"/>
  <c r="L10" i="4"/>
  <c r="K10" i="4"/>
  <c r="P10" i="4" s="1"/>
  <c r="S9" i="4"/>
  <c r="R9" i="4"/>
  <c r="Q9" i="4"/>
  <c r="N9" i="4"/>
  <c r="O9" i="4" s="1"/>
  <c r="M9" i="4"/>
  <c r="L9" i="4"/>
  <c r="K9" i="4"/>
  <c r="P9" i="4" s="1"/>
  <c r="S8" i="4"/>
  <c r="R8" i="4"/>
  <c r="Q8" i="4"/>
  <c r="M8" i="4"/>
  <c r="L8" i="4"/>
  <c r="K8" i="4"/>
  <c r="P8" i="4" s="1"/>
  <c r="S7" i="4"/>
  <c r="R7" i="4"/>
  <c r="Q7" i="4"/>
  <c r="M7" i="4"/>
  <c r="L7" i="4"/>
  <c r="K7" i="4"/>
  <c r="P7" i="4" s="1"/>
  <c r="S6" i="4"/>
  <c r="R6" i="4"/>
  <c r="Q6" i="4"/>
  <c r="M6" i="4"/>
  <c r="N6" i="4" s="1"/>
  <c r="O6" i="4" s="1"/>
  <c r="L6" i="4"/>
  <c r="K6" i="4"/>
  <c r="P6" i="4" s="1"/>
  <c r="S5" i="4"/>
  <c r="R5" i="4"/>
  <c r="Q5" i="4"/>
  <c r="M5" i="4"/>
  <c r="L5" i="4"/>
  <c r="K5" i="4"/>
  <c r="S4" i="4"/>
  <c r="R4" i="4"/>
  <c r="Q4" i="4"/>
  <c r="M4" i="4"/>
  <c r="L4" i="4"/>
  <c r="K4" i="4"/>
  <c r="P4" i="4" s="1"/>
  <c r="S3" i="4"/>
  <c r="R3" i="4"/>
  <c r="Q3" i="4"/>
  <c r="P3" i="4"/>
  <c r="M3" i="4"/>
  <c r="L3" i="4"/>
  <c r="K3" i="4"/>
  <c r="N3" i="4" s="1"/>
  <c r="O3" i="4" s="1"/>
  <c r="P5" i="4" l="1"/>
  <c r="P23" i="4" s="1"/>
  <c r="N5" i="4"/>
  <c r="O5" i="4" s="1"/>
  <c r="R23" i="4"/>
  <c r="S23" i="4"/>
  <c r="N8" i="4"/>
  <c r="O8" i="4" s="1"/>
  <c r="N11" i="4"/>
  <c r="O11" i="4" s="1"/>
  <c r="N17" i="4"/>
  <c r="O17" i="4" s="1"/>
  <c r="Q23" i="4"/>
  <c r="N4" i="4"/>
  <c r="O4" i="4" s="1"/>
  <c r="N7" i="4"/>
  <c r="O7" i="4" s="1"/>
  <c r="N20" i="4"/>
  <c r="O20" i="4" s="1"/>
  <c r="N13" i="4"/>
  <c r="O13" i="4" s="1"/>
  <c r="N16" i="4"/>
  <c r="O16" i="4" s="1"/>
  <c r="N22" i="4"/>
  <c r="O22" i="4" s="1"/>
</calcChain>
</file>

<file path=xl/sharedStrings.xml><?xml version="1.0" encoding="utf-8"?>
<sst xmlns="http://schemas.openxmlformats.org/spreadsheetml/2006/main" count="60" uniqueCount="40">
  <si>
    <t>№ п/п</t>
  </si>
  <si>
    <t>Наименование товара, работ, услуг</t>
  </si>
  <si>
    <t>Объем</t>
  </si>
  <si>
    <t>Средн. арифм.</t>
  </si>
  <si>
    <t>Кол-во знач.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</si>
  <si>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</si>
  <si>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</si>
  <si>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</si>
  <si>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</si>
  <si>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</si>
  <si>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</si>
  <si>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шт</t>
  </si>
  <si>
    <t>Источник №1 Магнит</t>
  </si>
  <si>
    <t>Источник №2 Л</t>
  </si>
  <si>
    <t>Источник №3 А</t>
  </si>
  <si>
    <t>Источник № 4</t>
  </si>
  <si>
    <t>Сред. квадр. откл. σ=</t>
  </si>
  <si>
    <t>Хлебобулочные изделия</t>
  </si>
  <si>
    <t>Тарталетки</t>
  </si>
  <si>
    <t>упак</t>
  </si>
  <si>
    <t>Креветки очищенные</t>
  </si>
  <si>
    <t>Сыр моцарклла</t>
  </si>
  <si>
    <t>Мсыр маасдам</t>
  </si>
  <si>
    <t>кг</t>
  </si>
  <si>
    <t>Крем-паста из морепродуктов</t>
  </si>
  <si>
    <t>Помидоры черри по 0,25кг</t>
  </si>
  <si>
    <t>Багет</t>
  </si>
  <si>
    <t>Лимон</t>
  </si>
  <si>
    <t>Зелень свежая</t>
  </si>
  <si>
    <t>Колбаса</t>
  </si>
  <si>
    <t>Клюква</t>
  </si>
  <si>
    <t>Виноград в ассортименте</t>
  </si>
  <si>
    <t>Вода бутилированная газ, н/газ 0,5 л</t>
  </si>
  <si>
    <t>Чай листовой  по 100 гр.</t>
  </si>
  <si>
    <t>Кофе зерновой</t>
  </si>
  <si>
    <t>Сыр творожные по 140 гр</t>
  </si>
  <si>
    <t>Сливки порционные по 10 гр</t>
  </si>
  <si>
    <t>Конфеты в ассортименте</t>
  </si>
  <si>
    <t>Фрукты в ассортименте</t>
  </si>
  <si>
    <t xml:space="preserve">НМЦК контракта (рын.)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</si>
</sst>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  &quot;"/>
    <numFmt numFmtId="165" formatCode="0.00;[Red]0.00"/>
  </numFmts>
  <fonts count="4" x14ac:knownFonts="1">
    <font>
      <sz val="11"/>
      <name val="Calibri"/>
      <charset val="1"/>
    </font>
    <font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9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auto="1"/>
      </bottom>
      <diagonal/>
    </border>
    <border>
      <left style="thin">
        <color rgb="FF242424"/>
      </left>
      <right/>
      <top style="thin">
        <color rgb="FF242424"/>
      </top>
      <bottom style="thin">
        <color rgb="FF24242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242424"/>
      </left>
      <right style="thin">
        <color rgb="FF242424"/>
      </right>
      <top/>
      <bottom style="thin">
        <color rgb="FF24242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6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b val="0"/>
        <sz val="11"/>
        <color rgb="FF800080"/>
      </font>
      <fill>
        <patternFill>
          <bgColor rgb="FFFF99CC"/>
        </patternFill>
      </fill>
    </dxf>
    <dxf>
      <font>
        <b val="0"/>
        <sz val="11"/>
        <color rgb="FF008000"/>
      </font>
      <fill>
        <patternFill>
          <bgColor rgb="FFCCFFCC"/>
        </patternFill>
      </fill>
    </dxf>
    <dxf>
      <font>
        <b val="0"/>
        <sz val="11"/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1048576"/>
  <sheetViews>
    <sheetView tabSelected="1" view="pageBreakPreview" zoomScaleNormal="100" workbookViewId="0">
      <selection activeCell="A23" sqref="A23:O23"/>
    </sheetView>
  </sheetViews>
  <sheetFormatPr defaultColWidth="9.140625" defaultRowHeight="15" x14ac:dyDescent="0.25"/>
  <cols>
    <col min="1" max="1" width="5.42578125" style="6" customWidth="1"/>
    <col min="2" max="2" width="19.85546875" style="6" customWidth="1"/>
    <col min="3" max="3" width="7.28515625" style="6" customWidth="1"/>
    <col min="4" max="4" width="7.140625" style="6" customWidth="1"/>
    <col min="5" max="5" width="12" style="7" customWidth="1"/>
    <col min="6" max="6" width="11.85546875" style="7" customWidth="1"/>
    <col min="7" max="7" width="11" style="7" customWidth="1"/>
    <col min="8" max="8" width="13.28515625" style="7" customWidth="1"/>
    <col min="9" max="9" width="10.7109375" style="7" customWidth="1"/>
    <col min="10" max="10" width="10" style="7" customWidth="1"/>
    <col min="11" max="11" width="9.85546875" style="7" customWidth="1"/>
    <col min="12" max="12" width="7.7109375" style="6" customWidth="1"/>
    <col min="13" max="13" width="9.42578125" style="6" customWidth="1"/>
    <col min="14" max="14" width="11.42578125" style="6" customWidth="1"/>
    <col min="15" max="15" width="14.140625" style="6" customWidth="1"/>
    <col min="16" max="16" width="15.7109375" style="7" customWidth="1"/>
    <col min="17" max="17" width="13" style="6" customWidth="1"/>
    <col min="18" max="18" width="11.7109375" style="6" customWidth="1"/>
    <col min="19" max="19" width="11.5703125" style="6" customWidth="1"/>
    <col min="20" max="1024" width="9.140625" style="6"/>
  </cols>
  <sheetData>
    <row r="1" spans="1:19" ht="48" customHeight="1" x14ac:dyDescent="0.25">
      <c r="A1" s="5" t="s">
        <v>0</v>
      </c>
      <c r="B1" s="4" t="s">
        <v>1</v>
      </c>
      <c r="C1" s="3" t="s">
        <v>2</v>
      </c>
      <c r="D1" s="3"/>
      <c r="E1" s="9" t="s">
        <v>12</v>
      </c>
      <c r="F1" s="9" t="s">
        <v>13</v>
      </c>
      <c r="G1" s="9" t="s">
        <v>14</v>
      </c>
      <c r="H1" s="9" t="s">
        <v>15</v>
      </c>
      <c r="I1" s="9"/>
      <c r="J1" s="9"/>
      <c r="K1" s="2" t="s">
        <v>3</v>
      </c>
      <c r="L1" s="3" t="s">
        <v>4</v>
      </c>
      <c r="M1" s="3" t="s">
        <v>16</v>
      </c>
      <c r="N1" s="3" t="s">
        <v>5</v>
      </c>
      <c r="O1" s="3" t="s">
        <v>6</v>
      </c>
      <c r="P1" s="2" t="s">
        <v>7</v>
      </c>
    </row>
    <row r="2" spans="1:19" ht="24" customHeight="1" x14ac:dyDescent="0.25">
      <c r="A2" s="5"/>
      <c r="B2" s="4"/>
      <c r="C2" s="8" t="s">
        <v>8</v>
      </c>
      <c r="D2" s="8" t="s">
        <v>9</v>
      </c>
      <c r="E2" s="10" t="s">
        <v>10</v>
      </c>
      <c r="F2" s="10" t="s">
        <v>10</v>
      </c>
      <c r="G2" s="10" t="s">
        <v>10</v>
      </c>
      <c r="H2" s="10" t="s">
        <v>10</v>
      </c>
      <c r="I2" s="10"/>
      <c r="J2" s="10"/>
      <c r="K2" s="2"/>
      <c r="L2" s="3"/>
      <c r="M2" s="3"/>
      <c r="N2" s="3"/>
      <c r="O2" s="3"/>
      <c r="P2" s="2"/>
    </row>
    <row r="3" spans="1:19" s="16" customFormat="1" ht="30.75" customHeight="1" x14ac:dyDescent="0.25">
      <c r="A3" s="11">
        <v>1</v>
      </c>
      <c r="B3" s="12" t="s">
        <v>17</v>
      </c>
      <c r="C3" s="13" t="s">
        <v>11</v>
      </c>
      <c r="D3" s="13">
        <v>20</v>
      </c>
      <c r="E3" s="14">
        <v>546.80999999999995</v>
      </c>
      <c r="F3" s="15">
        <v>757.8</v>
      </c>
      <c r="G3" s="14">
        <v>974.83</v>
      </c>
      <c r="H3" s="9"/>
      <c r="I3" s="9"/>
      <c r="J3" s="9"/>
      <c r="K3" s="9">
        <f t="shared" ref="K3:K22" si="0">ROUND(AVERAGE(E3, F3, G3, H3, I3, J3), 2)</f>
        <v>759.81</v>
      </c>
      <c r="L3" s="16">
        <f t="shared" ref="L3:L22" si="1">COUNT(E3:J3)</f>
        <v>3</v>
      </c>
      <c r="M3" s="17">
        <f t="shared" ref="M3:M22" si="2">STDEV(E3,F3,G3)</f>
        <v>214.01710266549557</v>
      </c>
      <c r="N3" s="17">
        <f t="shared" ref="N3:N22" si="3">M3/K3*100</f>
        <v>28.167186884286284</v>
      </c>
      <c r="O3" s="18" t="str">
        <f t="shared" ref="O3:O22" si="4">IF(N3&lt;33, "ОДНОРОДНЫЕ", "НЕОДНОРОДНЫЕ")</f>
        <v>ОДНОРОДНЫЕ</v>
      </c>
      <c r="P3" s="9">
        <f t="shared" ref="P3:P22" si="5">K3</f>
        <v>759.81</v>
      </c>
      <c r="Q3" s="17">
        <f t="shared" ref="Q3:Q22" si="6">E3</f>
        <v>546.80999999999995</v>
      </c>
      <c r="R3" s="17">
        <f t="shared" ref="R3:R22" si="7">F3</f>
        <v>757.8</v>
      </c>
      <c r="S3" s="17">
        <f t="shared" ref="S3:S22" si="8">G3</f>
        <v>974.83</v>
      </c>
    </row>
    <row r="4" spans="1:19" s="16" customFormat="1" ht="30.75" customHeight="1" x14ac:dyDescent="0.25">
      <c r="A4" s="11">
        <v>2</v>
      </c>
      <c r="B4" s="12" t="s">
        <v>18</v>
      </c>
      <c r="C4" s="13" t="s">
        <v>19</v>
      </c>
      <c r="D4" s="13">
        <v>1</v>
      </c>
      <c r="E4" s="14">
        <v>124.99</v>
      </c>
      <c r="F4" s="15">
        <v>81.99</v>
      </c>
      <c r="G4" s="14">
        <v>169.99</v>
      </c>
      <c r="H4" s="9"/>
      <c r="I4" s="9"/>
      <c r="J4" s="9"/>
      <c r="K4" s="9">
        <f t="shared" si="0"/>
        <v>125.66</v>
      </c>
      <c r="L4" s="16">
        <f t="shared" si="1"/>
        <v>3</v>
      </c>
      <c r="M4" s="17">
        <f t="shared" si="2"/>
        <v>44.003787715756154</v>
      </c>
      <c r="N4" s="17">
        <f t="shared" si="3"/>
        <v>35.018134422852263</v>
      </c>
      <c r="O4" s="18" t="str">
        <f t="shared" si="4"/>
        <v>НЕОДНОРОДНЫЕ</v>
      </c>
      <c r="P4" s="9">
        <f t="shared" si="5"/>
        <v>125.66</v>
      </c>
      <c r="Q4" s="17">
        <f t="shared" si="6"/>
        <v>124.99</v>
      </c>
      <c r="R4" s="17">
        <f t="shared" si="7"/>
        <v>81.99</v>
      </c>
      <c r="S4" s="17">
        <f t="shared" si="8"/>
        <v>169.99</v>
      </c>
    </row>
    <row r="5" spans="1:19" s="16" customFormat="1" ht="30.75" customHeight="1" x14ac:dyDescent="0.25">
      <c r="A5" s="11">
        <v>3</v>
      </c>
      <c r="B5" s="12" t="s">
        <v>20</v>
      </c>
      <c r="C5" s="13" t="s">
        <v>11</v>
      </c>
      <c r="D5" s="13">
        <v>1</v>
      </c>
      <c r="E5" s="14">
        <v>199.99</v>
      </c>
      <c r="F5" s="15">
        <v>324.99</v>
      </c>
      <c r="G5" s="14">
        <v>249.99</v>
      </c>
      <c r="H5" s="9"/>
      <c r="I5" s="9"/>
      <c r="J5" s="9"/>
      <c r="K5" s="9">
        <f t="shared" si="0"/>
        <v>258.32</v>
      </c>
      <c r="L5" s="16">
        <f t="shared" si="1"/>
        <v>3</v>
      </c>
      <c r="M5" s="17">
        <f t="shared" si="2"/>
        <v>62.915286960589661</v>
      </c>
      <c r="N5" s="17">
        <f t="shared" si="3"/>
        <v>24.35556169115425</v>
      </c>
      <c r="O5" s="18" t="str">
        <f t="shared" si="4"/>
        <v>ОДНОРОДНЫЕ</v>
      </c>
      <c r="P5" s="9">
        <f t="shared" si="5"/>
        <v>258.32</v>
      </c>
      <c r="Q5" s="17">
        <f t="shared" si="6"/>
        <v>199.99</v>
      </c>
      <c r="R5" s="17">
        <f t="shared" si="7"/>
        <v>324.99</v>
      </c>
      <c r="S5" s="17">
        <f t="shared" si="8"/>
        <v>249.99</v>
      </c>
    </row>
    <row r="6" spans="1:19" s="16" customFormat="1" ht="30.75" customHeight="1" x14ac:dyDescent="0.25">
      <c r="A6" s="11">
        <v>4</v>
      </c>
      <c r="B6" s="12" t="s">
        <v>21</v>
      </c>
      <c r="C6" s="13" t="s">
        <v>11</v>
      </c>
      <c r="D6" s="13">
        <v>2</v>
      </c>
      <c r="E6" s="14">
        <v>257.98</v>
      </c>
      <c r="F6" s="15">
        <v>229.98</v>
      </c>
      <c r="G6" s="14">
        <v>489.98</v>
      </c>
      <c r="H6" s="9"/>
      <c r="I6" s="9"/>
      <c r="J6" s="9"/>
      <c r="K6" s="9">
        <f t="shared" si="0"/>
        <v>325.98</v>
      </c>
      <c r="L6" s="16">
        <f t="shared" si="1"/>
        <v>3</v>
      </c>
      <c r="M6" s="17">
        <f t="shared" si="2"/>
        <v>142.71650219929018</v>
      </c>
      <c r="N6" s="17">
        <f t="shared" si="3"/>
        <v>43.780754095125516</v>
      </c>
      <c r="O6" s="18" t="str">
        <f t="shared" si="4"/>
        <v>НЕОДНОРОДНЫЕ</v>
      </c>
      <c r="P6" s="9">
        <f t="shared" si="5"/>
        <v>325.98</v>
      </c>
      <c r="Q6" s="17">
        <f t="shared" si="6"/>
        <v>257.98</v>
      </c>
      <c r="R6" s="17">
        <f t="shared" si="7"/>
        <v>229.98</v>
      </c>
      <c r="S6" s="17">
        <f t="shared" si="8"/>
        <v>489.98</v>
      </c>
    </row>
    <row r="7" spans="1:19" s="16" customFormat="1" ht="30.75" customHeight="1" x14ac:dyDescent="0.25">
      <c r="A7" s="11">
        <v>5</v>
      </c>
      <c r="B7" s="12" t="s">
        <v>22</v>
      </c>
      <c r="C7" s="13" t="s">
        <v>23</v>
      </c>
      <c r="D7" s="13">
        <v>0.2</v>
      </c>
      <c r="E7" s="14">
        <v>219.99</v>
      </c>
      <c r="F7" s="15">
        <v>209.99</v>
      </c>
      <c r="G7" s="14">
        <v>219.99</v>
      </c>
      <c r="H7" s="9"/>
      <c r="I7" s="9"/>
      <c r="J7" s="9"/>
      <c r="K7" s="9">
        <f t="shared" si="0"/>
        <v>216.66</v>
      </c>
      <c r="L7" s="16">
        <f t="shared" si="1"/>
        <v>3</v>
      </c>
      <c r="M7" s="17">
        <f t="shared" si="2"/>
        <v>5.7735026918962573</v>
      </c>
      <c r="N7" s="17">
        <f t="shared" si="3"/>
        <v>2.6647755431996019</v>
      </c>
      <c r="O7" s="18" t="str">
        <f t="shared" si="4"/>
        <v>ОДНОРОДНЫЕ</v>
      </c>
      <c r="P7" s="9">
        <f t="shared" si="5"/>
        <v>216.66</v>
      </c>
      <c r="Q7" s="17">
        <f t="shared" si="6"/>
        <v>219.99</v>
      </c>
      <c r="R7" s="17">
        <f t="shared" si="7"/>
        <v>209.99</v>
      </c>
      <c r="S7" s="17">
        <f t="shared" si="8"/>
        <v>219.99</v>
      </c>
    </row>
    <row r="8" spans="1:19" s="16" customFormat="1" ht="30.75" customHeight="1" x14ac:dyDescent="0.25">
      <c r="A8" s="11">
        <v>6</v>
      </c>
      <c r="B8" s="12" t="s">
        <v>24</v>
      </c>
      <c r="C8" s="13" t="s">
        <v>11</v>
      </c>
      <c r="D8" s="13">
        <v>1</v>
      </c>
      <c r="E8" s="14">
        <v>149.99</v>
      </c>
      <c r="F8" s="15">
        <v>124.99</v>
      </c>
      <c r="G8" s="14">
        <v>109.99</v>
      </c>
      <c r="H8" s="9"/>
      <c r="I8" s="9"/>
      <c r="J8" s="9"/>
      <c r="K8" s="9">
        <f t="shared" si="0"/>
        <v>128.32</v>
      </c>
      <c r="L8" s="16">
        <f t="shared" si="1"/>
        <v>3</v>
      </c>
      <c r="M8" s="17">
        <f t="shared" si="2"/>
        <v>20.207259421636873</v>
      </c>
      <c r="N8" s="17">
        <f t="shared" si="3"/>
        <v>15.747552541799308</v>
      </c>
      <c r="O8" s="18" t="str">
        <f t="shared" si="4"/>
        <v>ОДНОРОДНЫЕ</v>
      </c>
      <c r="P8" s="9">
        <f t="shared" si="5"/>
        <v>128.32</v>
      </c>
      <c r="Q8" s="17">
        <f t="shared" si="6"/>
        <v>149.99</v>
      </c>
      <c r="R8" s="17">
        <f t="shared" si="7"/>
        <v>124.99</v>
      </c>
      <c r="S8" s="17">
        <f t="shared" si="8"/>
        <v>109.99</v>
      </c>
    </row>
    <row r="9" spans="1:19" s="16" customFormat="1" ht="30.75" customHeight="1" x14ac:dyDescent="0.25">
      <c r="A9" s="11">
        <v>7</v>
      </c>
      <c r="B9" s="12" t="s">
        <v>25</v>
      </c>
      <c r="C9" s="13" t="s">
        <v>11</v>
      </c>
      <c r="D9" s="13">
        <v>2</v>
      </c>
      <c r="E9" s="14">
        <v>339.98</v>
      </c>
      <c r="F9" s="15">
        <v>339.99</v>
      </c>
      <c r="G9" s="14">
        <v>379.98</v>
      </c>
      <c r="H9" s="9"/>
      <c r="I9" s="9"/>
      <c r="J9" s="9"/>
      <c r="K9" s="9">
        <f t="shared" si="0"/>
        <v>353.32</v>
      </c>
      <c r="L9" s="16">
        <f t="shared" si="1"/>
        <v>3</v>
      </c>
      <c r="M9" s="17">
        <f t="shared" si="2"/>
        <v>23.091124557572623</v>
      </c>
      <c r="N9" s="17">
        <f t="shared" si="3"/>
        <v>6.5354705529187775</v>
      </c>
      <c r="O9" s="18" t="str">
        <f t="shared" si="4"/>
        <v>ОДНОРОДНЫЕ</v>
      </c>
      <c r="P9" s="9">
        <f t="shared" si="5"/>
        <v>353.32</v>
      </c>
      <c r="Q9" s="17">
        <f t="shared" si="6"/>
        <v>339.98</v>
      </c>
      <c r="R9" s="17">
        <f t="shared" si="7"/>
        <v>339.99</v>
      </c>
      <c r="S9" s="17">
        <f t="shared" si="8"/>
        <v>379.98</v>
      </c>
    </row>
    <row r="10" spans="1:19" s="16" customFormat="1" ht="30.75" customHeight="1" x14ac:dyDescent="0.25">
      <c r="A10" s="11">
        <v>8</v>
      </c>
      <c r="B10" s="12" t="s">
        <v>26</v>
      </c>
      <c r="C10" s="13" t="s">
        <v>11</v>
      </c>
      <c r="D10" s="13">
        <v>1</v>
      </c>
      <c r="E10" s="14">
        <v>44.99</v>
      </c>
      <c r="F10" s="15">
        <v>79.989999999999995</v>
      </c>
      <c r="G10" s="14">
        <v>86.99</v>
      </c>
      <c r="H10" s="9"/>
      <c r="I10" s="9"/>
      <c r="J10" s="9"/>
      <c r="K10" s="9">
        <f t="shared" si="0"/>
        <v>70.66</v>
      </c>
      <c r="L10" s="16">
        <f t="shared" si="1"/>
        <v>3</v>
      </c>
      <c r="M10" s="17">
        <f t="shared" si="2"/>
        <v>22.501851775650241</v>
      </c>
      <c r="N10" s="17">
        <f t="shared" si="3"/>
        <v>31.845247347368016</v>
      </c>
      <c r="O10" s="18" t="str">
        <f t="shared" si="4"/>
        <v>ОДНОРОДНЫЕ</v>
      </c>
      <c r="P10" s="9">
        <f t="shared" si="5"/>
        <v>70.66</v>
      </c>
      <c r="Q10" s="17">
        <f t="shared" si="6"/>
        <v>44.99</v>
      </c>
      <c r="R10" s="17">
        <f t="shared" si="7"/>
        <v>79.989999999999995</v>
      </c>
      <c r="S10" s="17">
        <f t="shared" si="8"/>
        <v>86.99</v>
      </c>
    </row>
    <row r="11" spans="1:19" s="16" customFormat="1" ht="30.75" customHeight="1" x14ac:dyDescent="0.25">
      <c r="A11" s="11">
        <v>9</v>
      </c>
      <c r="B11" s="12" t="s">
        <v>27</v>
      </c>
      <c r="C11" s="13" t="s">
        <v>23</v>
      </c>
      <c r="D11" s="13">
        <v>0.3</v>
      </c>
      <c r="E11" s="14">
        <v>171.99</v>
      </c>
      <c r="F11" s="15">
        <v>43</v>
      </c>
      <c r="G11" s="14">
        <v>51</v>
      </c>
      <c r="H11" s="9"/>
      <c r="I11" s="9"/>
      <c r="J11" s="9"/>
      <c r="K11" s="9">
        <f t="shared" si="0"/>
        <v>88.66</v>
      </c>
      <c r="L11" s="16">
        <f t="shared" si="1"/>
        <v>3</v>
      </c>
      <c r="M11" s="17">
        <f t="shared" si="2"/>
        <v>72.273785242875832</v>
      </c>
      <c r="N11" s="17">
        <f t="shared" si="3"/>
        <v>81.517917034599407</v>
      </c>
      <c r="O11" s="18" t="str">
        <f t="shared" si="4"/>
        <v>НЕОДНОРОДНЫЕ</v>
      </c>
      <c r="P11" s="9">
        <f t="shared" si="5"/>
        <v>88.66</v>
      </c>
      <c r="Q11" s="17">
        <f t="shared" si="6"/>
        <v>171.99</v>
      </c>
      <c r="R11" s="17">
        <f t="shared" si="7"/>
        <v>43</v>
      </c>
      <c r="S11" s="17">
        <f t="shared" si="8"/>
        <v>51</v>
      </c>
    </row>
    <row r="12" spans="1:19" s="16" customFormat="1" ht="30.75" customHeight="1" x14ac:dyDescent="0.25">
      <c r="A12" s="11">
        <v>10</v>
      </c>
      <c r="B12" s="12" t="s">
        <v>28</v>
      </c>
      <c r="C12" s="13" t="s">
        <v>23</v>
      </c>
      <c r="D12" s="13">
        <v>0.2</v>
      </c>
      <c r="E12" s="14">
        <v>96.99</v>
      </c>
      <c r="F12" s="15">
        <v>119.98</v>
      </c>
      <c r="G12" s="14">
        <v>109.99</v>
      </c>
      <c r="H12" s="9"/>
      <c r="I12" s="9"/>
      <c r="J12" s="9"/>
      <c r="K12" s="9">
        <f t="shared" si="0"/>
        <v>108.99</v>
      </c>
      <c r="L12" s="16">
        <f t="shared" si="1"/>
        <v>3</v>
      </c>
      <c r="M12" s="17">
        <f t="shared" si="2"/>
        <v>11.527793949118514</v>
      </c>
      <c r="N12" s="17">
        <f t="shared" si="3"/>
        <v>10.576928111862111</v>
      </c>
      <c r="O12" s="18" t="str">
        <f t="shared" si="4"/>
        <v>ОДНОРОДНЫЕ</v>
      </c>
      <c r="P12" s="9">
        <f t="shared" si="5"/>
        <v>108.99</v>
      </c>
      <c r="Q12" s="17">
        <f t="shared" si="6"/>
        <v>96.99</v>
      </c>
      <c r="R12" s="17">
        <f t="shared" si="7"/>
        <v>119.98</v>
      </c>
      <c r="S12" s="17">
        <f t="shared" si="8"/>
        <v>109.99</v>
      </c>
    </row>
    <row r="13" spans="1:19" s="16" customFormat="1" ht="30.75" customHeight="1" x14ac:dyDescent="0.25">
      <c r="A13" s="11">
        <v>11</v>
      </c>
      <c r="B13" s="12" t="s">
        <v>29</v>
      </c>
      <c r="C13" s="13" t="s">
        <v>23</v>
      </c>
      <c r="D13" s="13">
        <v>0.3</v>
      </c>
      <c r="E13" s="14">
        <v>278.98</v>
      </c>
      <c r="F13" s="15">
        <v>279.98</v>
      </c>
      <c r="G13" s="14">
        <v>264.98</v>
      </c>
      <c r="H13" s="9"/>
      <c r="I13" s="9"/>
      <c r="J13" s="9"/>
      <c r="K13" s="9">
        <f t="shared" si="0"/>
        <v>274.64999999999998</v>
      </c>
      <c r="L13" s="16">
        <f t="shared" si="1"/>
        <v>3</v>
      </c>
      <c r="M13" s="17">
        <f t="shared" si="2"/>
        <v>8.3864970836060841</v>
      </c>
      <c r="N13" s="17">
        <f t="shared" si="3"/>
        <v>3.0535216033519332</v>
      </c>
      <c r="O13" s="18" t="str">
        <f t="shared" si="4"/>
        <v>ОДНОРОДНЫЕ</v>
      </c>
      <c r="P13" s="9">
        <f t="shared" si="5"/>
        <v>274.64999999999998</v>
      </c>
      <c r="Q13" s="17">
        <f t="shared" si="6"/>
        <v>278.98</v>
      </c>
      <c r="R13" s="17">
        <f t="shared" si="7"/>
        <v>279.98</v>
      </c>
      <c r="S13" s="17">
        <f t="shared" si="8"/>
        <v>264.98</v>
      </c>
    </row>
    <row r="14" spans="1:19" s="16" customFormat="1" ht="30.75" customHeight="1" x14ac:dyDescent="0.25">
      <c r="A14" s="11">
        <v>12</v>
      </c>
      <c r="B14" s="12" t="s">
        <v>30</v>
      </c>
      <c r="C14" s="13" t="s">
        <v>23</v>
      </c>
      <c r="D14" s="13">
        <v>0.5</v>
      </c>
      <c r="E14" s="14">
        <v>259.99</v>
      </c>
      <c r="F14" s="15">
        <v>119.99</v>
      </c>
      <c r="G14" s="14">
        <v>249.99</v>
      </c>
      <c r="H14" s="9"/>
      <c r="I14" s="9"/>
      <c r="J14" s="9"/>
      <c r="K14" s="9">
        <f t="shared" si="0"/>
        <v>209.99</v>
      </c>
      <c r="L14" s="16">
        <f t="shared" si="1"/>
        <v>3</v>
      </c>
      <c r="M14" s="17">
        <f t="shared" si="2"/>
        <v>78.10249675906654</v>
      </c>
      <c r="N14" s="17">
        <f t="shared" si="3"/>
        <v>37.193436239376418</v>
      </c>
      <c r="O14" s="18" t="str">
        <f t="shared" si="4"/>
        <v>НЕОДНОРОДНЫЕ</v>
      </c>
      <c r="P14" s="9">
        <f t="shared" si="5"/>
        <v>209.99</v>
      </c>
      <c r="Q14" s="17">
        <f t="shared" si="6"/>
        <v>259.99</v>
      </c>
      <c r="R14" s="17">
        <f t="shared" si="7"/>
        <v>119.99</v>
      </c>
      <c r="S14" s="17">
        <f t="shared" si="8"/>
        <v>249.99</v>
      </c>
    </row>
    <row r="15" spans="1:19" s="16" customFormat="1" ht="30.75" customHeight="1" x14ac:dyDescent="0.25">
      <c r="A15" s="11">
        <v>13</v>
      </c>
      <c r="B15" s="12" t="s">
        <v>31</v>
      </c>
      <c r="C15" s="13" t="s">
        <v>23</v>
      </c>
      <c r="D15" s="13">
        <v>0.5</v>
      </c>
      <c r="E15" s="14">
        <v>299.58999999999997</v>
      </c>
      <c r="F15" s="15">
        <v>114.99</v>
      </c>
      <c r="G15" s="14">
        <v>150</v>
      </c>
      <c r="H15" s="9"/>
      <c r="I15" s="9"/>
      <c r="J15" s="9"/>
      <c r="K15" s="9">
        <f t="shared" si="0"/>
        <v>188.19</v>
      </c>
      <c r="L15" s="16">
        <f t="shared" si="1"/>
        <v>3</v>
      </c>
      <c r="M15" s="17">
        <f t="shared" si="2"/>
        <v>98.04763145192922</v>
      </c>
      <c r="N15" s="17">
        <f t="shared" si="3"/>
        <v>52.100340853355242</v>
      </c>
      <c r="O15" s="18" t="str">
        <f t="shared" si="4"/>
        <v>НЕОДНОРОДНЫЕ</v>
      </c>
      <c r="P15" s="9">
        <f t="shared" si="5"/>
        <v>188.19</v>
      </c>
      <c r="Q15" s="17">
        <f t="shared" si="6"/>
        <v>299.58999999999997</v>
      </c>
      <c r="R15" s="17">
        <f t="shared" si="7"/>
        <v>114.99</v>
      </c>
      <c r="S15" s="17">
        <f t="shared" si="8"/>
        <v>150</v>
      </c>
    </row>
    <row r="16" spans="1:19" s="16" customFormat="1" ht="30.75" customHeight="1" x14ac:dyDescent="0.25">
      <c r="A16" s="11">
        <v>14</v>
      </c>
      <c r="B16" s="12" t="s">
        <v>32</v>
      </c>
      <c r="C16" s="13" t="s">
        <v>11</v>
      </c>
      <c r="D16" s="13">
        <v>10</v>
      </c>
      <c r="E16" s="14">
        <v>449.9</v>
      </c>
      <c r="F16" s="15">
        <v>339.94</v>
      </c>
      <c r="G16" s="14">
        <v>469.9</v>
      </c>
      <c r="H16" s="9"/>
      <c r="I16" s="9"/>
      <c r="J16" s="9"/>
      <c r="K16" s="9">
        <f t="shared" si="0"/>
        <v>419.91</v>
      </c>
      <c r="L16" s="16">
        <f t="shared" si="1"/>
        <v>3</v>
      </c>
      <c r="M16" s="17">
        <f t="shared" si="2"/>
        <v>69.977142934914013</v>
      </c>
      <c r="N16" s="17">
        <f t="shared" si="3"/>
        <v>16.664795535927702</v>
      </c>
      <c r="O16" s="18" t="str">
        <f t="shared" si="4"/>
        <v>ОДНОРОДНЫЕ</v>
      </c>
      <c r="P16" s="9">
        <f t="shared" si="5"/>
        <v>419.91</v>
      </c>
      <c r="Q16" s="17">
        <f t="shared" si="6"/>
        <v>449.9</v>
      </c>
      <c r="R16" s="17">
        <f t="shared" si="7"/>
        <v>339.94</v>
      </c>
      <c r="S16" s="17">
        <f t="shared" si="8"/>
        <v>469.9</v>
      </c>
    </row>
    <row r="17" spans="1:19" s="16" customFormat="1" ht="30.75" customHeight="1" x14ac:dyDescent="0.25">
      <c r="A17" s="11">
        <v>15</v>
      </c>
      <c r="B17" s="12" t="s">
        <v>33</v>
      </c>
      <c r="C17" s="13" t="s">
        <v>11</v>
      </c>
      <c r="D17" s="13">
        <v>2</v>
      </c>
      <c r="E17" s="14">
        <v>249.98</v>
      </c>
      <c r="F17" s="15">
        <v>259.98</v>
      </c>
      <c r="G17" s="14">
        <v>319.98</v>
      </c>
      <c r="H17" s="9"/>
      <c r="I17" s="9"/>
      <c r="J17" s="9"/>
      <c r="K17" s="9">
        <f t="shared" si="0"/>
        <v>276.64999999999998</v>
      </c>
      <c r="L17" s="16">
        <f t="shared" si="1"/>
        <v>3</v>
      </c>
      <c r="M17" s="17">
        <f t="shared" si="2"/>
        <v>37.859388972001952</v>
      </c>
      <c r="N17" s="17">
        <f t="shared" si="3"/>
        <v>13.684940889933836</v>
      </c>
      <c r="O17" s="18" t="str">
        <f t="shared" si="4"/>
        <v>ОДНОРОДНЫЕ</v>
      </c>
      <c r="P17" s="9">
        <f t="shared" si="5"/>
        <v>276.64999999999998</v>
      </c>
      <c r="Q17" s="17">
        <f t="shared" si="6"/>
        <v>249.98</v>
      </c>
      <c r="R17" s="17">
        <f t="shared" si="7"/>
        <v>259.98</v>
      </c>
      <c r="S17" s="17">
        <f t="shared" si="8"/>
        <v>319.98</v>
      </c>
    </row>
    <row r="18" spans="1:19" s="16" customFormat="1" ht="30.75" customHeight="1" x14ac:dyDescent="0.25">
      <c r="A18" s="11">
        <v>16</v>
      </c>
      <c r="B18" s="12" t="s">
        <v>34</v>
      </c>
      <c r="C18" s="13" t="s">
        <v>23</v>
      </c>
      <c r="D18" s="13">
        <v>0.25</v>
      </c>
      <c r="E18" s="14">
        <v>649.99</v>
      </c>
      <c r="F18" s="15">
        <v>619.99</v>
      </c>
      <c r="G18" s="14">
        <v>809.99</v>
      </c>
      <c r="H18" s="9"/>
      <c r="I18" s="9"/>
      <c r="J18" s="9"/>
      <c r="K18" s="9">
        <f t="shared" si="0"/>
        <v>693.32</v>
      </c>
      <c r="L18" s="16">
        <f t="shared" si="1"/>
        <v>3</v>
      </c>
      <c r="M18" s="17">
        <f t="shared" si="2"/>
        <v>102.14368964029556</v>
      </c>
      <c r="N18" s="17">
        <f t="shared" si="3"/>
        <v>14.732546247085843</v>
      </c>
      <c r="O18" s="18" t="str">
        <f t="shared" si="4"/>
        <v>ОДНОРОДНЫЕ</v>
      </c>
      <c r="P18" s="9">
        <f t="shared" si="5"/>
        <v>693.32</v>
      </c>
      <c r="Q18" s="17">
        <f t="shared" si="6"/>
        <v>649.99</v>
      </c>
      <c r="R18" s="17">
        <f t="shared" si="7"/>
        <v>619.99</v>
      </c>
      <c r="S18" s="17">
        <f t="shared" si="8"/>
        <v>809.99</v>
      </c>
    </row>
    <row r="19" spans="1:19" s="16" customFormat="1" ht="30.75" customHeight="1" x14ac:dyDescent="0.25">
      <c r="A19" s="11">
        <v>17</v>
      </c>
      <c r="B19" s="12" t="s">
        <v>35</v>
      </c>
      <c r="C19" s="13" t="s">
        <v>11</v>
      </c>
      <c r="D19" s="13">
        <v>1</v>
      </c>
      <c r="E19" s="14">
        <v>139.99</v>
      </c>
      <c r="F19" s="15">
        <v>99.99</v>
      </c>
      <c r="G19" s="14">
        <v>104.99</v>
      </c>
      <c r="H19" s="9"/>
      <c r="I19" s="9"/>
      <c r="J19" s="9"/>
      <c r="K19" s="9">
        <f t="shared" si="0"/>
        <v>114.99</v>
      </c>
      <c r="L19" s="16">
        <f t="shared" si="1"/>
        <v>3</v>
      </c>
      <c r="M19" s="17">
        <f t="shared" si="2"/>
        <v>21.794494717703284</v>
      </c>
      <c r="N19" s="17">
        <f t="shared" si="3"/>
        <v>18.953382657364365</v>
      </c>
      <c r="O19" s="18" t="str">
        <f t="shared" si="4"/>
        <v>ОДНОРОДНЫЕ</v>
      </c>
      <c r="P19" s="9">
        <f t="shared" si="5"/>
        <v>114.99</v>
      </c>
      <c r="Q19" s="17">
        <f t="shared" si="6"/>
        <v>139.99</v>
      </c>
      <c r="R19" s="17">
        <f t="shared" si="7"/>
        <v>99.99</v>
      </c>
      <c r="S19" s="17">
        <f t="shared" si="8"/>
        <v>104.99</v>
      </c>
    </row>
    <row r="20" spans="1:19" s="16" customFormat="1" ht="30.75" customHeight="1" x14ac:dyDescent="0.25">
      <c r="A20" s="11">
        <v>18</v>
      </c>
      <c r="B20" s="12" t="s">
        <v>36</v>
      </c>
      <c r="C20" s="13" t="s">
        <v>11</v>
      </c>
      <c r="D20" s="13">
        <v>1</v>
      </c>
      <c r="E20" s="14">
        <v>119.98</v>
      </c>
      <c r="F20" s="15">
        <v>115.98</v>
      </c>
      <c r="G20" s="14">
        <v>137.97999999999999</v>
      </c>
      <c r="H20" s="9"/>
      <c r="I20" s="9"/>
      <c r="J20" s="9"/>
      <c r="K20" s="9">
        <f t="shared" si="0"/>
        <v>124.65</v>
      </c>
      <c r="L20" s="16">
        <f t="shared" si="1"/>
        <v>3</v>
      </c>
      <c r="M20" s="17">
        <f t="shared" si="2"/>
        <v>11.718930554164622</v>
      </c>
      <c r="N20" s="17">
        <f t="shared" si="3"/>
        <v>9.4014685552864989</v>
      </c>
      <c r="O20" s="18" t="str">
        <f t="shared" si="4"/>
        <v>ОДНОРОДНЫЕ</v>
      </c>
      <c r="P20" s="9">
        <f t="shared" si="5"/>
        <v>124.65</v>
      </c>
      <c r="Q20" s="17">
        <f t="shared" si="6"/>
        <v>119.98</v>
      </c>
      <c r="R20" s="17">
        <f t="shared" si="7"/>
        <v>115.98</v>
      </c>
      <c r="S20" s="17">
        <f t="shared" si="8"/>
        <v>137.97999999999999</v>
      </c>
    </row>
    <row r="21" spans="1:19" s="16" customFormat="1" ht="30.75" customHeight="1" x14ac:dyDescent="0.25">
      <c r="A21" s="11">
        <v>19</v>
      </c>
      <c r="B21" s="12" t="s">
        <v>37</v>
      </c>
      <c r="C21" s="13" t="s">
        <v>23</v>
      </c>
      <c r="D21" s="13">
        <v>0.5</v>
      </c>
      <c r="E21" s="14">
        <v>353.4</v>
      </c>
      <c r="F21" s="15">
        <v>350</v>
      </c>
      <c r="G21" s="14">
        <v>480</v>
      </c>
      <c r="H21" s="9"/>
      <c r="I21" s="9"/>
      <c r="J21" s="9"/>
      <c r="K21" s="9">
        <f t="shared" si="0"/>
        <v>394.47</v>
      </c>
      <c r="L21" s="16">
        <f t="shared" si="1"/>
        <v>3</v>
      </c>
      <c r="M21" s="17">
        <f t="shared" si="2"/>
        <v>74.093544478134362</v>
      </c>
      <c r="N21" s="17">
        <f t="shared" si="3"/>
        <v>18.78306195100625</v>
      </c>
      <c r="O21" s="18" t="str">
        <f t="shared" si="4"/>
        <v>ОДНОРОДНЫЕ</v>
      </c>
      <c r="P21" s="9">
        <f t="shared" si="5"/>
        <v>394.47</v>
      </c>
      <c r="Q21" s="17">
        <f t="shared" si="6"/>
        <v>353.4</v>
      </c>
      <c r="R21" s="17">
        <f t="shared" si="7"/>
        <v>350</v>
      </c>
      <c r="S21" s="17">
        <f t="shared" si="8"/>
        <v>480</v>
      </c>
    </row>
    <row r="22" spans="1:19" s="16" customFormat="1" ht="30.75" customHeight="1" x14ac:dyDescent="0.25">
      <c r="A22" s="11">
        <v>20</v>
      </c>
      <c r="B22" s="12" t="s">
        <v>38</v>
      </c>
      <c r="C22" s="13" t="s">
        <v>23</v>
      </c>
      <c r="D22" s="13">
        <v>0.5</v>
      </c>
      <c r="E22" s="14">
        <v>1116.96</v>
      </c>
      <c r="F22" s="15">
        <v>1104.97</v>
      </c>
      <c r="G22" s="14">
        <v>1178.96</v>
      </c>
      <c r="H22" s="9"/>
      <c r="I22" s="9"/>
      <c r="J22" s="9"/>
      <c r="K22" s="9">
        <f t="shared" si="0"/>
        <v>1133.6300000000001</v>
      </c>
      <c r="L22" s="16">
        <f t="shared" si="1"/>
        <v>3</v>
      </c>
      <c r="M22" s="17">
        <f t="shared" si="2"/>
        <v>39.712047290463389</v>
      </c>
      <c r="N22" s="17">
        <f t="shared" si="3"/>
        <v>3.5030871881004724</v>
      </c>
      <c r="O22" s="18" t="str">
        <f t="shared" si="4"/>
        <v>ОДНОРОДНЫЕ</v>
      </c>
      <c r="P22" s="9">
        <f t="shared" si="5"/>
        <v>1133.6300000000001</v>
      </c>
      <c r="Q22" s="17">
        <f t="shared" si="6"/>
        <v>1116.96</v>
      </c>
      <c r="R22" s="17">
        <f t="shared" si="7"/>
        <v>1104.97</v>
      </c>
      <c r="S22" s="17">
        <f t="shared" si="8"/>
        <v>1178.96</v>
      </c>
    </row>
    <row r="23" spans="1:19" ht="12" customHeight="1" x14ac:dyDescent="0.25">
      <c r="A23" s="1" t="s">
        <v>39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9">
        <f>SUM(P3:P22)</f>
        <v>6266.829999999999</v>
      </c>
      <c r="Q23" s="19">
        <f>SUM(Q3:Q22)</f>
        <v>6072.4599999999991</v>
      </c>
      <c r="R23" s="19">
        <f>SUM(R3:R22)</f>
        <v>5718.5099999999993</v>
      </c>
      <c r="S23" s="19">
        <f>SUM(S3:S22)</f>
        <v>7009.4999999999991</v>
      </c>
    </row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10">
    <mergeCell ref="M1:M2"/>
    <mergeCell ref="N1:N2"/>
    <mergeCell ref="O1:O2"/>
    <mergeCell ref="P1:P2"/>
    <mergeCell ref="A23:O23"/>
    <mergeCell ref="A1:A2"/>
    <mergeCell ref="B1:B2"/>
    <mergeCell ref="C1:D1"/>
    <mergeCell ref="K1:K2"/>
    <mergeCell ref="L1:L2"/>
  </mergeCells>
  <conditionalFormatting sqref="O3:O22">
    <cfRule type="expression" dxfId="2" priority="2">
      <formula>NOT(ISERROR(SEARCH("НЕОДНОРОДНЫЕ", O3)))</formula>
    </cfRule>
  </conditionalFormatting>
  <conditionalFormatting sqref="O3:O22">
    <cfRule type="expression" dxfId="1" priority="3">
      <formula>NOT(ISERROR(SEARCH("ОДНОРОДНЫЕ", O3)))</formula>
    </cfRule>
  </conditionalFormatting>
  <conditionalFormatting sqref="O3:O22">
    <cfRule type="expression" dxfId="0" priority="4">
      <formula>NOT(ISERROR(SEARCH("НЕ", O3)))</formula>
    </cfRule>
  </conditionalFormatting>
  <pageMargins left="0.23611111111111099" right="0" top="0.74791666666666701" bottom="0.74791666666666701" header="0.51180555555555496" footer="0.51180555555555496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продукты</vt:lpstr>
      <vt:lpstr>продукты!Область_печати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Мясникова Юлия Андреевна</cp:lastModifiedBy>
  <cp:revision>2</cp:revision>
  <cp:lastPrinted>2026-08-10T13:09:11Z</cp:lastPrinted>
  <dcterms:created xsi:type="dcterms:W3CDTF">2026-03-07T06:36:10Z</dcterms:created>
  <dcterms:modified xsi:type="dcterms:W3CDTF">2026-08-11T12:02:14Z</dcterms:modified>
  <dc:language>ru-RU</dc:language>
</cp:coreProperties>
</file>