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расчет НМЦК" sheetId="1" state="visible" r:id="rId1"/>
  </sheets>
  <calcPr/>
</workbook>
</file>

<file path=xl/sharedStrings.xml><?xml version="1.0" encoding="utf-8"?>
<sst xmlns="http://schemas.openxmlformats.org/spreadsheetml/2006/main" count="31" uniqueCount="31">
  <si>
    <t xml:space="preserve">Предмет закупки</t>
  </si>
  <si>
    <t xml:space="preserve">Оказание услуг по утилизации непригодного к дальнейшему использованию компьютерного оборудования (АРМ) для нужд Управления Росреестра по Республике Адыгея.</t>
  </si>
  <si>
    <t xml:space="preserve">Валюта платежа</t>
  </si>
  <si>
    <t xml:space="preserve">Российский рубль</t>
  </si>
  <si>
    <t xml:space="preserve">№ п/п</t>
  </si>
  <si>
    <t xml:space="preserve">Наименование товара</t>
  </si>
  <si>
    <t xml:space="preserve">Единица измерения</t>
  </si>
  <si>
    <t>Количество</t>
  </si>
  <si>
    <t xml:space="preserve">Источники информации и цена за единицу, руб.</t>
  </si>
  <si>
    <t xml:space="preserve">Однородность совокупности значений выявленных цен, используемых в расчете НМЦК</t>
  </si>
  <si>
    <r>
      <rPr>
        <b/>
        <sz val="10"/>
        <rFont val="Times New Roman"/>
      </rPr>
      <t xml:space="preserve">Расчет Н(М)ЦК по формуле
</t>
    </r>
    <r>
      <rPr>
        <sz val="10"/>
        <rFont val="Times New Roman"/>
      </rPr>
  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ц  - цена единицы</t>
    </r>
  </si>
  <si>
    <t xml:space="preserve">Источник № 1,
вх. № б/н от 04.03.2026</t>
  </si>
  <si>
    <t xml:space="preserve">Источник № 2,
вх. № б/н от 04.03.2026</t>
  </si>
  <si>
    <t xml:space="preserve">Источник № 3,
вх. № б/нс от 04.03.2026</t>
  </si>
  <si>
    <t xml:space="preserve">Средняя арифметическая цена за единицу &lt;ц&gt; </t>
  </si>
  <si>
    <t xml:space="preserve">Среднее квадратичное отклонение</t>
  </si>
  <si>
    <r>
      <t xml:space="preserve">коэффициент вариации цен V (%) </t>
    </r>
    <r>
      <rPr>
        <i/>
        <sz val="10"/>
        <rFont val="Times New Roman"/>
      </rPr>
      <t xml:space="preserve">(не должен превышать 33%)</t>
    </r>
  </si>
  <si>
    <t xml:space="preserve">Цена за ед., руб.</t>
  </si>
  <si>
    <t xml:space="preserve">Оказание услуг по утилизации непригодного к дальнейшему использованию компьютерного оборудования (АРМ) для нужд Управления Росреестра по Республике Адыгея:</t>
  </si>
  <si>
    <t xml:space="preserve">Компьютерный комплект (системный блок, монитор, ИБП)</t>
  </si>
  <si>
    <t>штука</t>
  </si>
  <si>
    <t xml:space="preserve">Монитор LG 1750 S 17" LCD </t>
  </si>
  <si>
    <t xml:space="preserve">Источник бесперебойного питания APC 650 </t>
  </si>
  <si>
    <t xml:space="preserve">ПТК 1 в сост.: АРМ (Автоматизированное рабочее место)(Тип1) в сост.: Системный блок (тип1)-Kraftway Credo KC 38; Монитор(тип1)-AOC E950SWDA;ИБП(Тип1)-PowerCom Imperial IMP-525AP</t>
  </si>
  <si>
    <t xml:space="preserve">Компьютер в комплекте (сист. блок, Монитор, ИБП, принтер)</t>
  </si>
  <si>
    <t xml:space="preserve">Моноблочный персональный компьютер Kraftway Studio (моноблок)</t>
  </si>
  <si>
    <t xml:space="preserve">Автоматизированное рабочее место  Тип 1 Aguarius (системный блок, монитор)</t>
  </si>
  <si>
    <t xml:space="preserve">Автоматизированное рабочее место   Aguarius (системный блок, монитор)</t>
  </si>
  <si>
    <t>ИТОГО:</t>
  </si>
  <si>
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</t>
  </si>
  <si>
    <t xml:space="preserve">С учетом предельных объемов бюджетных ассигнований на реализацию данного мероприятия, и предельных цен, установленных Приказом № 651, а также установленных в ГИИС ЭБ правил округления, НМЦК составляет 21 450 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</si>
</sst>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5">
    <font>
      <sz val="11.000000"/>
      <color theme="1"/>
      <name val="Calibri"/>
      <scheme val="minor"/>
    </font>
    <font>
      <sz val="11.000000"/>
      <color theme="1"/>
      <name val="Calibri Light"/>
      <scheme val="major"/>
    </font>
    <font>
      <b/>
      <sz val="12.000000"/>
      <color theme="1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sz val="10.000000"/>
      <name val="Times New Roman"/>
    </font>
    <font>
      <b/>
      <sz val="11.000000"/>
      <name val="Times New Roman"/>
    </font>
    <font>
      <b/>
      <sz val="10.000000"/>
      <name val="Times New Roman"/>
    </font>
    <font>
      <sz val="12.000000"/>
      <name val="Times New Roman"/>
    </font>
    <font>
      <b val="0"/>
      <i val="0"/>
      <strike val="0"/>
      <u val="none"/>
      <sz val="11.000000"/>
      <color indexed="64"/>
      <name val="Times New Roman"/>
    </font>
    <font>
      <b/>
      <sz val="11.000000"/>
      <color theme="1"/>
      <name val="Calibri"/>
      <scheme val="minor"/>
    </font>
    <font>
      <b/>
      <i val="0"/>
      <strike val="0"/>
      <u val="none"/>
      <sz val="11.000000"/>
      <color indexed="64"/>
      <name val="Times New Roman"/>
    </font>
    <font>
      <sz val="13.000000"/>
      <color theme="1"/>
      <name val="Times New Roman"/>
    </font>
    <font>
      <b/>
      <sz val="13.000000"/>
      <color theme="1"/>
      <name val="Times New Roman"/>
    </font>
    <font>
      <b/>
      <sz val="11.000000"/>
      <color theme="1"/>
      <name val="Calibri Light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0" borderId="0" numFmtId="0" xfId="0" applyAlignment="1">
      <alignment wrapText="1"/>
    </xf>
    <xf fontId="1" fillId="0" borderId="0" numFmtId="0" xfId="0" applyFont="1" applyAlignment="1">
      <alignment wrapText="1"/>
    </xf>
    <xf fontId="0" fillId="0" borderId="0" numFmtId="0" xfId="0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left" vertical="center" wrapText="1"/>
    </xf>
    <xf fontId="0" fillId="0" borderId="3" numFmtId="0" xfId="0" applyBorder="1" applyAlignment="1">
      <alignment horizontal="center" vertical="center"/>
    </xf>
    <xf fontId="2" fillId="0" borderId="4" numFmtId="0" xfId="0" applyFont="1" applyBorder="1" applyAlignment="1">
      <alignment horizontal="center" vertical="center" wrapText="1"/>
    </xf>
    <xf fontId="4" fillId="0" borderId="4" numFmtId="49" xfId="0" applyNumberFormat="1" applyFont="1" applyBorder="1" applyAlignment="1">
      <alignment horizontal="center" textRotation="90" vertical="center" wrapText="1"/>
    </xf>
    <xf fontId="4" fillId="0" borderId="5" numFmtId="49" xfId="0" applyNumberFormat="1" applyFont="1" applyBorder="1" applyAlignment="1">
      <alignment horizontal="center" vertical="center" wrapText="1"/>
    </xf>
    <xf fontId="4" fillId="0" borderId="6" numFmtId="49" xfId="0" applyNumberFormat="1" applyFont="1" applyBorder="1" applyAlignment="1">
      <alignment horizontal="center" vertical="center" wrapText="1"/>
    </xf>
    <xf fontId="4" fillId="0" borderId="7" numFmtId="2" xfId="0" applyNumberFormat="1" applyFont="1" applyBorder="1" applyAlignment="1">
      <alignment horizontal="center" vertical="top" wrapText="1"/>
    </xf>
    <xf fontId="5" fillId="0" borderId="4" numFmtId="0" xfId="0" applyFont="1" applyBorder="1" applyAlignment="1">
      <alignment horizontal="center" vertical="top" wrapText="1"/>
    </xf>
    <xf fontId="6" fillId="0" borderId="8" numFmtId="49" xfId="0" applyNumberFormat="1" applyFont="1" applyBorder="1" applyAlignment="1">
      <alignment horizontal="center" vertical="center" wrapText="1"/>
    </xf>
    <xf fontId="7" fillId="0" borderId="9" numFmtId="0" xfId="0" applyFont="1" applyBorder="1" applyAlignment="1">
      <alignment horizontal="center" vertical="top" wrapText="1"/>
    </xf>
    <xf fontId="2" fillId="0" borderId="7" numFmtId="0" xfId="0" applyFont="1" applyBorder="1" applyAlignment="1">
      <alignment horizontal="center" vertical="center" wrapText="1"/>
    </xf>
    <xf fontId="4" fillId="0" borderId="7" numFmtId="49" xfId="0" applyNumberFormat="1" applyFont="1" applyBorder="1" applyAlignment="1">
      <alignment horizontal="center" textRotation="90" vertical="center" wrapText="1"/>
    </xf>
    <xf fontId="6" fillId="0" borderId="3" numFmtId="49" xfId="0" applyNumberFormat="1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top" wrapText="1"/>
    </xf>
    <xf fontId="5" fillId="0" borderId="7" numFmtId="0" xfId="0" applyFont="1" applyBorder="1" applyAlignment="1">
      <alignment horizontal="center" vertical="top" wrapText="1"/>
    </xf>
    <xf fontId="0" fillId="0" borderId="10" numFmtId="0" xfId="0" applyBorder="1" applyAlignment="1">
      <alignment horizontal="center" wrapText="1"/>
    </xf>
    <xf fontId="4" fillId="0" borderId="11" numFmtId="0" xfId="0" applyFont="1" applyBorder="1" applyAlignment="1">
      <alignment horizontal="left" vertical="center" wrapText="1"/>
    </xf>
    <xf fontId="3" fillId="0" borderId="1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2" borderId="3" numFmtId="4" xfId="0" applyNumberFormat="1" applyFont="1" applyFill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3" fillId="0" borderId="3" numFmtId="4" xfId="0" applyNumberFormat="1" applyFon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8" fillId="0" borderId="13" numFmtId="0" xfId="0" applyFont="1" applyBorder="1" applyAlignment="1">
      <alignment horizontal="left" vertical="center" wrapText="1"/>
    </xf>
    <xf fontId="8" fillId="0" borderId="14" numFmtId="0" xfId="0" applyFont="1" applyBorder="1" applyAlignment="1">
      <alignment horizontal="left" vertical="center" wrapText="1"/>
    </xf>
    <xf fontId="9" fillId="0" borderId="10" numFmtId="0" xfId="0" applyFont="1" applyBorder="1" applyAlignment="1">
      <alignment horizontal="left" vertical="center" wrapText="1"/>
    </xf>
    <xf fontId="8" fillId="0" borderId="15" numFmtId="0" xfId="0" applyFont="1" applyBorder="1" applyAlignment="1">
      <alignment horizontal="left" vertical="center" wrapText="1"/>
    </xf>
    <xf fontId="10" fillId="0" borderId="0" numFmtId="0" xfId="0" applyFont="1" applyAlignment="1">
      <alignment wrapText="1"/>
    </xf>
    <xf fontId="11" fillId="0" borderId="10" numFmtId="0" xfId="0" applyFont="1" applyBorder="1" applyAlignment="1">
      <alignment horizontal="left" vertical="center" wrapText="1"/>
    </xf>
    <xf fontId="4" fillId="0" borderId="1" numFmtId="0" xfId="0" applyFont="1" applyBorder="1" applyAlignment="1">
      <alignment horizontal="left" vertical="center" wrapText="1"/>
    </xf>
    <xf fontId="2" fillId="0" borderId="1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2" borderId="3" numFmtId="4" xfId="0" applyNumberFormat="1" applyFont="1" applyFill="1" applyBorder="1" applyAlignment="1">
      <alignment horizontal="center" vertical="center" wrapText="1"/>
    </xf>
    <xf fontId="2" fillId="0" borderId="3" numFmtId="4" xfId="0" applyNumberFormat="1" applyFont="1" applyBorder="1" applyAlignment="1">
      <alignment horizontal="center" vertical="center" wrapText="1"/>
    </xf>
    <xf fontId="2" fillId="0" borderId="3" numFmtId="2" xfId="0" applyNumberFormat="1" applyFont="1" applyBorder="1" applyAlignment="1">
      <alignment horizontal="center" vertical="center" wrapText="1"/>
    </xf>
    <xf fontId="12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 wrapText="1"/>
    </xf>
    <xf fontId="13" fillId="0" borderId="0" numFmtId="0" xfId="0" applyFont="1" applyAlignment="1">
      <alignment horizontal="left" vertical="center" wrapText="1"/>
    </xf>
    <xf fontId="14" fillId="0" borderId="0" numFmt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93690</xdr:colOff>
      <xdr:row>4</xdr:row>
      <xdr:rowOff>727944</xdr:rowOff>
    </xdr:from>
    <xdr:to>
      <xdr:col>9</xdr:col>
      <xdr:colOff>1045027</xdr:colOff>
      <xdr:row>5</xdr:row>
      <xdr:rowOff>163287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0875989" y="1737594"/>
          <a:ext cx="951337" cy="216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8</xdr:col>
      <xdr:colOff>31811</xdr:colOff>
      <xdr:row>4</xdr:row>
      <xdr:rowOff>664025</xdr:rowOff>
    </xdr:from>
    <xdr:to>
      <xdr:col>8</xdr:col>
      <xdr:colOff>957942</xdr:colOff>
      <xdr:row>5</xdr:row>
      <xdr:rowOff>206826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9804461" y="1673675"/>
          <a:ext cx="926129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266698</xdr:colOff>
      <xdr:row>3</xdr:row>
      <xdr:rowOff>1400173</xdr:rowOff>
    </xdr:from>
    <xdr:to>
      <xdr:col>10</xdr:col>
      <xdr:colOff>419098</xdr:colOff>
      <xdr:row>4</xdr:row>
      <xdr:rowOff>0</xdr:rowOff>
    </xdr:to>
    <xdr:pic>
      <xdr:nvPicPr>
        <xdr:cNvPr id="4" name="Picture 6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2096748" y="1009649"/>
          <a:ext cx="1523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10</xdr:col>
      <xdr:colOff>161191</xdr:colOff>
      <xdr:row>5</xdr:row>
      <xdr:rowOff>69842</xdr:rowOff>
    </xdr:from>
    <xdr:to>
      <xdr:col>10</xdr:col>
      <xdr:colOff>1589942</xdr:colOff>
      <xdr:row>5</xdr:row>
      <xdr:rowOff>447674</xdr:rowOff>
    </xdr:to>
    <xdr:pic>
      <xdr:nvPicPr>
        <xdr:cNvPr id="5" name="Picture 5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10536114" y="1894246"/>
          <a:ext cx="1428751" cy="377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B4" activeCellId="0" sqref="B4:B6"/>
    </sheetView>
  </sheetViews>
  <sheetFormatPr defaultColWidth="8.85546875" defaultRowHeight="14.25"/>
  <cols>
    <col customWidth="1" min="1" max="1" style="1" width="6.42578125"/>
    <col customWidth="1" min="2" max="2" style="2" width="39.7109375"/>
    <col customWidth="1" min="3" max="3" style="2" width="9.5703125"/>
    <col bestFit="1" customWidth="1" min="4" max="4" style="3" width="8.5703125"/>
    <col customWidth="1" min="5" max="5" style="1" width="14.7109375"/>
    <col customWidth="1" min="6" max="6" style="1" width="15"/>
    <col customWidth="1" min="7" max="7" style="1" width="15.28515625"/>
    <col customWidth="1" min="8" max="8" style="1" width="15.42578125"/>
    <col customWidth="1" min="9" max="9" style="1" width="15.140625"/>
    <col customWidth="1" min="10" max="10" style="1" width="15.7109375"/>
    <col customWidth="1" min="11" max="11" style="1" width="24.85546875"/>
    <col customWidth="1" min="12" max="12" style="1" width="14.140625"/>
    <col min="13" max="16384" style="1" width="8.85546875"/>
  </cols>
  <sheetData>
    <row r="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  <c r="J1" s="5"/>
      <c r="K1" s="5"/>
    </row>
    <row r="2">
      <c r="A2" s="4"/>
      <c r="B2" s="4"/>
      <c r="C2" s="5"/>
      <c r="D2" s="5"/>
      <c r="E2" s="5"/>
      <c r="F2" s="5"/>
      <c r="G2" s="5"/>
      <c r="H2" s="5"/>
      <c r="I2" s="5"/>
      <c r="J2" s="5"/>
      <c r="K2" s="5"/>
    </row>
    <row r="3" ht="15.75">
      <c r="A3" s="6" t="s">
        <v>2</v>
      </c>
      <c r="B3" s="7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60" customHeight="1">
      <c r="A4" s="9" t="s">
        <v>4</v>
      </c>
      <c r="B4" s="10" t="s">
        <v>5</v>
      </c>
      <c r="C4" s="11" t="s">
        <v>6</v>
      </c>
      <c r="D4" s="11" t="s">
        <v>7</v>
      </c>
      <c r="E4" s="12" t="s">
        <v>8</v>
      </c>
      <c r="F4" s="13"/>
      <c r="G4" s="13"/>
      <c r="H4" s="14" t="s">
        <v>9</v>
      </c>
      <c r="I4" s="14"/>
      <c r="J4" s="14"/>
      <c r="K4" s="15" t="s">
        <v>10</v>
      </c>
    </row>
    <row r="5" ht="61.899999999999999" customHeight="1">
      <c r="A5" s="9"/>
      <c r="B5" s="10"/>
      <c r="C5" s="11"/>
      <c r="D5" s="11"/>
      <c r="E5" s="16" t="s">
        <v>11</v>
      </c>
      <c r="F5" s="16" t="s">
        <v>12</v>
      </c>
      <c r="G5" s="16" t="s">
        <v>13</v>
      </c>
      <c r="H5" s="17" t="s">
        <v>14</v>
      </c>
      <c r="I5" s="17" t="s">
        <v>15</v>
      </c>
      <c r="J5" s="17" t="s">
        <v>16</v>
      </c>
      <c r="K5" s="15"/>
    </row>
    <row r="6" ht="47.25" customHeight="1">
      <c r="A6" s="9"/>
      <c r="B6" s="18"/>
      <c r="C6" s="19"/>
      <c r="D6" s="19"/>
      <c r="E6" s="20" t="s">
        <v>17</v>
      </c>
      <c r="F6" s="20" t="s">
        <v>17</v>
      </c>
      <c r="G6" s="20" t="s">
        <v>17</v>
      </c>
      <c r="H6" s="21"/>
      <c r="I6" s="21"/>
      <c r="J6" s="21"/>
      <c r="K6" s="22"/>
    </row>
    <row r="7" ht="90">
      <c r="A7" s="23"/>
      <c r="B7" s="24" t="s">
        <v>18</v>
      </c>
      <c r="C7" s="25"/>
      <c r="D7" s="26"/>
      <c r="E7" s="27"/>
      <c r="F7" s="27"/>
      <c r="G7" s="27"/>
      <c r="H7" s="27"/>
      <c r="I7" s="28"/>
      <c r="J7" s="28"/>
      <c r="K7" s="29"/>
    </row>
    <row r="8" ht="38.25" customHeight="1">
      <c r="A8" s="30">
        <v>1</v>
      </c>
      <c r="B8" s="31" t="s">
        <v>19</v>
      </c>
      <c r="C8" s="25" t="s">
        <v>20</v>
      </c>
      <c r="D8" s="26">
        <v>4</v>
      </c>
      <c r="E8" s="27">
        <v>950</v>
      </c>
      <c r="F8" s="27">
        <v>1100</v>
      </c>
      <c r="G8" s="27">
        <v>1250</v>
      </c>
      <c r="H8" s="29">
        <f>ROUND((E8+F8+G8)/3,2)</f>
        <v>1100</v>
      </c>
      <c r="I8" s="28">
        <f>SQRT(((SUM((POWER(G8-H8,2)),(POWER(F8-H8,2)),(POWER(E8-H8,2)))/(COUNT(E8,F8,G8)-1))))</f>
        <v>150</v>
      </c>
      <c r="J8" s="28">
        <f>I8/H8*100</f>
        <v>13.636363636363635</v>
      </c>
      <c r="K8" s="29">
        <f>D8*H8</f>
        <v>4400</v>
      </c>
    </row>
    <row r="9" ht="36" customHeight="1">
      <c r="A9" s="30">
        <v>2</v>
      </c>
      <c r="B9" s="32" t="s">
        <v>21</v>
      </c>
      <c r="C9" s="25" t="s">
        <v>20</v>
      </c>
      <c r="D9" s="26">
        <v>1</v>
      </c>
      <c r="E9" s="27">
        <v>380</v>
      </c>
      <c r="F9" s="27">
        <v>400</v>
      </c>
      <c r="G9" s="27">
        <v>420</v>
      </c>
      <c r="H9" s="29">
        <f>ROUND((E9+F9+G9)/3,2)</f>
        <v>400</v>
      </c>
      <c r="I9" s="28">
        <f>SQRT(((SUM((POWER(G9-H9,2)),(POWER(F9-H9,2)),(POWER(E9-H9,2)))/(COUNT(E9,F9,G9)-1))))</f>
        <v>20</v>
      </c>
      <c r="J9" s="28">
        <f>I9/H9*100</f>
        <v>5</v>
      </c>
      <c r="K9" s="29">
        <f>D9*H9</f>
        <v>400</v>
      </c>
    </row>
    <row r="10" ht="45.75" customHeight="1">
      <c r="A10" s="30">
        <v>3</v>
      </c>
      <c r="B10" s="32" t="s">
        <v>22</v>
      </c>
      <c r="C10" s="25" t="s">
        <v>20</v>
      </c>
      <c r="D10" s="26">
        <v>1</v>
      </c>
      <c r="E10" s="27">
        <v>250</v>
      </c>
      <c r="F10" s="27">
        <v>300</v>
      </c>
      <c r="G10" s="27">
        <v>350</v>
      </c>
      <c r="H10" s="29">
        <f>ROUND((E10+F10+G10)/3,2)</f>
        <v>300</v>
      </c>
      <c r="I10" s="28">
        <f>SQRT(((SUM((POWER(G10-H10,2)),(POWER(F10-H10,2)),(POWER(E10-H10,2)))/(COUNT(E10,F10,G10)-1))))</f>
        <v>50</v>
      </c>
      <c r="J10" s="28">
        <f>I10/H10*100</f>
        <v>16.666666666666664</v>
      </c>
      <c r="K10" s="29">
        <f>D10*H10</f>
        <v>300</v>
      </c>
    </row>
    <row r="11" ht="111.75" customHeight="1">
      <c r="A11" s="30">
        <v>4</v>
      </c>
      <c r="B11" s="32" t="s">
        <v>23</v>
      </c>
      <c r="C11" s="25" t="s">
        <v>20</v>
      </c>
      <c r="D11" s="26">
        <v>1</v>
      </c>
      <c r="E11" s="27">
        <v>950</v>
      </c>
      <c r="F11" s="27">
        <v>1100</v>
      </c>
      <c r="G11" s="27">
        <v>1250</v>
      </c>
      <c r="H11" s="29">
        <f>ROUND((E11+F11+G11)/3,2)</f>
        <v>1100</v>
      </c>
      <c r="I11" s="28">
        <f>SQRT(((SUM((POWER(G11-H11,2)),(POWER(F11-H11,2)),(POWER(E11-H11,2)))/(COUNT(E11,F11,G11)-1))))</f>
        <v>150</v>
      </c>
      <c r="J11" s="28">
        <f>I11/H11*100</f>
        <v>13.636363636363635</v>
      </c>
      <c r="K11" s="29">
        <f>D11*H11</f>
        <v>1100</v>
      </c>
    </row>
    <row r="12" ht="39.75" customHeight="1">
      <c r="A12" s="30">
        <v>5</v>
      </c>
      <c r="B12" s="32" t="s">
        <v>24</v>
      </c>
      <c r="C12" s="25" t="s">
        <v>20</v>
      </c>
      <c r="D12" s="26">
        <v>1</v>
      </c>
      <c r="E12" s="27">
        <v>1850</v>
      </c>
      <c r="F12" s="27">
        <v>1650</v>
      </c>
      <c r="G12" s="27">
        <v>1450</v>
      </c>
      <c r="H12" s="29">
        <f>ROUND((E12+F12+G12)/3,2)</f>
        <v>1650</v>
      </c>
      <c r="I12" s="28">
        <f>SQRT(((SUM((POWER(G12-H12,2)),(POWER(F12-H12,2)),(POWER(E12-H12,2)))/(COUNT(E12,F12,G12)-1))))</f>
        <v>200</v>
      </c>
      <c r="J12" s="28">
        <f>I12/H12*100</f>
        <v>12.121212121212121</v>
      </c>
      <c r="K12" s="29">
        <f>D12*H12</f>
        <v>1650</v>
      </c>
    </row>
    <row r="13" ht="39.75" customHeight="1">
      <c r="A13" s="30">
        <v>6</v>
      </c>
      <c r="B13" s="32" t="s">
        <v>25</v>
      </c>
      <c r="C13" s="25" t="s">
        <v>20</v>
      </c>
      <c r="D13" s="26">
        <v>2</v>
      </c>
      <c r="E13" s="27">
        <v>750</v>
      </c>
      <c r="F13" s="27">
        <v>800</v>
      </c>
      <c r="G13" s="27">
        <v>850</v>
      </c>
      <c r="H13" s="29">
        <f>ROUND((E13+F13+G13)/3,2)</f>
        <v>800</v>
      </c>
      <c r="I13" s="28">
        <f>SQRT(((SUM((POWER(G13-H13,2)),(POWER(F13-H13,2)),(POWER(E13-H13,2)))/(COUNT(E13,F13,G13)-1))))</f>
        <v>50</v>
      </c>
      <c r="J13" s="28">
        <f>I13/H13*100</f>
        <v>6.25</v>
      </c>
      <c r="K13" s="29">
        <f>D13*H13</f>
        <v>1600</v>
      </c>
    </row>
    <row r="14" ht="46.5" customHeight="1">
      <c r="A14" s="30">
        <v>7</v>
      </c>
      <c r="B14" s="32" t="s">
        <v>26</v>
      </c>
      <c r="C14" s="25" t="s">
        <v>20</v>
      </c>
      <c r="D14" s="26">
        <v>12</v>
      </c>
      <c r="E14" s="27">
        <v>750</v>
      </c>
      <c r="F14" s="27">
        <v>800</v>
      </c>
      <c r="G14" s="27">
        <v>850</v>
      </c>
      <c r="H14" s="29">
        <f>ROUND((E14+F14+G14)/3,2)</f>
        <v>800</v>
      </c>
      <c r="I14" s="28">
        <f>SQRT(((SUM((POWER(G14-H14,2)),(POWER(F14-H14,2)),(POWER(E14-H14,2)))/(COUNT(E14,F14,G14)-1))))</f>
        <v>50</v>
      </c>
      <c r="J14" s="28">
        <f>I14/H14*100</f>
        <v>6.25</v>
      </c>
      <c r="K14" s="29">
        <f>D14*H14</f>
        <v>9600</v>
      </c>
    </row>
    <row r="15" ht="30" customHeight="1">
      <c r="A15" s="33">
        <v>8</v>
      </c>
      <c r="B15" s="34" t="s">
        <v>27</v>
      </c>
      <c r="C15" s="25" t="s">
        <v>20</v>
      </c>
      <c r="D15" s="26">
        <v>3</v>
      </c>
      <c r="E15" s="27">
        <v>750</v>
      </c>
      <c r="F15" s="27">
        <v>800</v>
      </c>
      <c r="G15" s="27">
        <v>850</v>
      </c>
      <c r="H15" s="29">
        <f>ROUND((E15+F15+G15)/3,2)</f>
        <v>800</v>
      </c>
      <c r="I15" s="28">
        <f>SQRT(((SUM((POWER(G15-H15,2)),(POWER(F15-H15,2)),(POWER(E15-H15,2)))/(COUNT(E15,F15,G15)-1))))</f>
        <v>50</v>
      </c>
      <c r="J15" s="28">
        <f>I15/H15*100</f>
        <v>6.25</v>
      </c>
      <c r="K15" s="29">
        <f>D15*H15</f>
        <v>2400</v>
      </c>
    </row>
    <row r="16" s="35" customFormat="1" ht="20.25" customHeight="1">
      <c r="A16" s="36"/>
      <c r="B16" s="37" t="s">
        <v>28</v>
      </c>
      <c r="C16" s="38"/>
      <c r="D16" s="39">
        <f>SUM(D8:D15)</f>
        <v>25</v>
      </c>
      <c r="E16" s="40"/>
      <c r="F16" s="40"/>
      <c r="G16" s="40"/>
      <c r="H16" s="41"/>
      <c r="I16" s="42"/>
      <c r="J16" s="42"/>
      <c r="K16" s="41">
        <f>SUM(K8:K15)</f>
        <v>21450</v>
      </c>
      <c r="L16" s="35"/>
    </row>
    <row r="17" ht="14.25">
      <c r="A17" s="1"/>
      <c r="B17" s="2"/>
      <c r="C17" s="2"/>
      <c r="D17" s="3"/>
      <c r="E17" s="1"/>
      <c r="F17" s="1"/>
      <c r="G17" s="1"/>
      <c r="H17" s="1"/>
      <c r="I17" s="1"/>
      <c r="J17" s="1"/>
      <c r="K17" s="1"/>
    </row>
    <row r="18" ht="33" customHeight="1">
      <c r="B18" s="43" t="s">
        <v>29</v>
      </c>
      <c r="C18" s="43"/>
      <c r="D18" s="43"/>
      <c r="E18" s="43"/>
      <c r="F18" s="43"/>
      <c r="G18" s="43"/>
      <c r="H18" s="43"/>
      <c r="I18" s="43"/>
      <c r="J18" s="43"/>
      <c r="K18" s="43"/>
    </row>
    <row r="19">
      <c r="B19" s="44"/>
      <c r="C19" s="1"/>
      <c r="D19" s="1"/>
    </row>
    <row r="20" ht="40.5" customHeight="1">
      <c r="B20" s="45" t="s">
        <v>30</v>
      </c>
      <c r="C20" s="45"/>
      <c r="D20" s="45"/>
      <c r="E20" s="45"/>
      <c r="F20" s="45"/>
      <c r="G20" s="45"/>
      <c r="H20" s="45"/>
      <c r="I20" s="45"/>
      <c r="J20" s="45"/>
      <c r="K20" s="45"/>
    </row>
    <row r="21">
      <c r="B21" s="44"/>
      <c r="C21" s="1"/>
      <c r="D21" s="1"/>
    </row>
    <row r="22" ht="15.75"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>
      <c r="B23" s="44"/>
      <c r="C23" s="1"/>
      <c r="D23" s="1"/>
    </row>
    <row r="24">
      <c r="B24" s="44"/>
      <c r="C24" s="46"/>
      <c r="D24" s="46"/>
      <c r="E24" s="46"/>
      <c r="F24" s="46"/>
      <c r="G24" s="46"/>
      <c r="H24" s="46"/>
      <c r="K24" s="46"/>
    </row>
    <row r="25">
      <c r="B25" s="44"/>
      <c r="C25" s="46"/>
      <c r="D25" s="46"/>
      <c r="E25" s="46"/>
      <c r="F25" s="46"/>
      <c r="G25" s="46"/>
      <c r="H25" s="46"/>
      <c r="K25" s="46"/>
    </row>
    <row r="26">
      <c r="D26" s="1"/>
      <c r="K26" s="3"/>
    </row>
  </sheetData>
  <mergeCells count="20">
    <mergeCell ref="A1:B2"/>
    <mergeCell ref="C1:K2"/>
    <mergeCell ref="A3:B3"/>
    <mergeCell ref="C3:K3"/>
    <mergeCell ref="A4:A6"/>
    <mergeCell ref="B4:B6"/>
    <mergeCell ref="C4:C6"/>
    <mergeCell ref="D4:D6"/>
    <mergeCell ref="E4:G4"/>
    <mergeCell ref="H4:J4"/>
    <mergeCell ref="K4:K6"/>
    <mergeCell ref="H5:H6"/>
    <mergeCell ref="I5:I6"/>
    <mergeCell ref="J5:J6"/>
    <mergeCell ref="B18:K18"/>
    <mergeCell ref="B20:K20"/>
    <mergeCell ref="B22:K22"/>
    <mergeCell ref="C24:H24"/>
    <mergeCell ref="K24:K25"/>
    <mergeCell ref="C25:H25"/>
  </mergeCells>
  <printOptions headings="0" gridLines="0"/>
  <pageMargins left="0.69999999999999996" right="0.69999999999999996" top="0.75" bottom="0.75" header="0.29999999999999999" footer="0.29999999999999999"/>
  <pageSetup paperSize="9" scale="72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Р7-Офис/2026.2.1.2269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Килин Алексей Александрович</dc:creator>
  <cp:lastModifiedBy>sharkova_og</cp:lastModifiedBy>
  <cp:revision>15</cp:revision>
  <dcterms:created xsi:type="dcterms:W3CDTF">2024-04-14T22:36:15Z</dcterms:created>
  <dcterms:modified xsi:type="dcterms:W3CDTF">2026-09-01T09:00:10Z</dcterms:modified>
</cp:coreProperties>
</file>