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211FE46-C4A8-44F4-8562-F5675A9ED4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M10" i="1" l="1"/>
  <c r="M8" i="1"/>
  <c r="N8" i="1"/>
  <c r="L8" i="1"/>
  <c r="K8" i="1"/>
  <c r="J8" i="1"/>
  <c r="N9" i="1" l="1"/>
  <c r="M9" i="1" s="1"/>
  <c r="J9" i="1"/>
  <c r="K9" i="1" s="1"/>
  <c r="L9" i="1" s="1"/>
</calcChain>
</file>

<file path=xl/sharedStrings.xml><?xml version="1.0" encoding="utf-8"?>
<sst xmlns="http://schemas.openxmlformats.org/spreadsheetml/2006/main" count="28" uniqueCount="27">
  <si>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</si>
  <si>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</si>
  <si>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</si>
  <si>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</si>
  <si>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</si>
  <si>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</si>
  <si>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</si>
  <si>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</si>
  <si>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</si>
  <si>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</si>
  <si>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</si>
  <si>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</si>
  <si>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</si>
  <si>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</si>
  <si>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</si>
  <si>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</si>
  <si>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</si>
  <si>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</si>
  <si>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</si>
  <si>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</si>
  <si>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</si>
  <si>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>Обоснование начальной (максимальной) цены договора на поставку  аргона и водорода</t>
  </si>
  <si>
    <t>Аргон</t>
  </si>
  <si>
    <t>Водород</t>
  </si>
  <si>
    <t xml:space="preserve">Ценовое предложение 1 вх № 468-з от 26.05.26
</t>
  </si>
  <si>
    <t xml:space="preserve">Ценовое предложение 2 вх № 469-з от 26.05.26
</t>
  </si>
  <si>
    <t xml:space="preserve">Ценовое предложение 3 вх № 470-з от 26.05.26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</si>
</sst>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"/>
  <sheetViews>
    <sheetView tabSelected="1" workbookViewId="0">
      <selection activeCell="M11" sqref="M11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8" style="2" customWidth="1"/>
    <col min="4" max="4" width="11" style="1" customWidth="1"/>
    <col min="5" max="5" width="15.85546875" style="7" customWidth="1"/>
    <col min="6" max="6" width="15.5703125" style="7" customWidth="1"/>
    <col min="7" max="7" width="14.28515625" style="7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4" x14ac:dyDescent="0.25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4" ht="14.4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  <c r="N3" s="30"/>
    </row>
    <row r="4" spans="1:24" ht="72.75" customHeigh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2" t="s">
        <v>19</v>
      </c>
      <c r="L4" s="32"/>
      <c r="M4" s="32"/>
      <c r="N4" s="32"/>
    </row>
    <row r="5" spans="1:24" ht="15.6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4" ht="62.45" customHeight="1" x14ac:dyDescent="0.25">
      <c r="A6" s="24" t="s">
        <v>3</v>
      </c>
      <c r="B6" s="24" t="s">
        <v>16</v>
      </c>
      <c r="C6" s="24" t="s">
        <v>4</v>
      </c>
      <c r="D6" s="24" t="s">
        <v>5</v>
      </c>
      <c r="E6" s="25" t="s">
        <v>6</v>
      </c>
      <c r="F6" s="25"/>
      <c r="G6" s="25"/>
      <c r="H6" s="25"/>
      <c r="I6" s="25"/>
      <c r="J6" s="26" t="s">
        <v>7</v>
      </c>
      <c r="K6" s="26"/>
      <c r="L6" s="26"/>
      <c r="M6" s="25" t="s">
        <v>8</v>
      </c>
      <c r="N6" s="25"/>
    </row>
    <row r="7" spans="1:24" ht="133.5" customHeight="1" x14ac:dyDescent="0.25">
      <c r="A7" s="24"/>
      <c r="B7" s="24"/>
      <c r="C7" s="24"/>
      <c r="D7" s="24"/>
      <c r="E7" s="6" t="s">
        <v>24</v>
      </c>
      <c r="F7" s="6" t="s">
        <v>25</v>
      </c>
      <c r="G7" s="6" t="s">
        <v>26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18</v>
      </c>
    </row>
    <row r="8" spans="1:24" x14ac:dyDescent="0.25">
      <c r="A8" s="19">
        <v>1</v>
      </c>
      <c r="B8" s="9" t="s">
        <v>22</v>
      </c>
      <c r="C8" s="17" t="s">
        <v>20</v>
      </c>
      <c r="D8" s="19">
        <v>5</v>
      </c>
      <c r="E8" s="6">
        <v>2450</v>
      </c>
      <c r="F8" s="6">
        <v>2500</v>
      </c>
      <c r="G8" s="6">
        <v>2500</v>
      </c>
      <c r="H8" s="19"/>
      <c r="I8" s="19"/>
      <c r="J8" s="11">
        <f t="shared" ref="J8:J9" si="0">AVERAGE(E8:G8)</f>
        <v>2483.3333333333335</v>
      </c>
      <c r="K8" s="11">
        <f t="shared" ref="K8:K9" si="1">SQRT(((SUM((POWER(G8-J8,2)),(POWER(F8-J8,2)),(POWER(E8-J8,2)),)/(COLUMNS(E8:G8)-1))))</f>
        <v>28.867513459481287</v>
      </c>
      <c r="L8" s="11">
        <f>K8/J8*100</f>
        <v>1.1624502064220652</v>
      </c>
      <c r="M8" s="12">
        <f>N8*D8</f>
        <v>12250</v>
      </c>
      <c r="N8" s="12">
        <f>MIN(E8,F8,G8)</f>
        <v>2450</v>
      </c>
    </row>
    <row r="9" spans="1:24" x14ac:dyDescent="0.25">
      <c r="A9" s="3">
        <v>2</v>
      </c>
      <c r="B9" s="1" t="s">
        <v>23</v>
      </c>
      <c r="C9" s="17" t="s">
        <v>20</v>
      </c>
      <c r="D9" s="16">
        <v>2</v>
      </c>
      <c r="E9" s="18">
        <v>4900</v>
      </c>
      <c r="F9" s="18">
        <v>5200</v>
      </c>
      <c r="G9" s="18">
        <v>5000</v>
      </c>
      <c r="H9" s="10"/>
      <c r="I9" s="10"/>
      <c r="J9" s="11">
        <f t="shared" si="0"/>
        <v>5033.333333333333</v>
      </c>
      <c r="K9" s="11">
        <f t="shared" si="1"/>
        <v>152.75252316519467</v>
      </c>
      <c r="L9" s="11">
        <f>K9/J9*100</f>
        <v>3.0348183410303582</v>
      </c>
      <c r="M9" s="12">
        <f>N9*D9</f>
        <v>9800</v>
      </c>
      <c r="N9" s="12">
        <f>MIN(E9,F9,G9)</f>
        <v>4900</v>
      </c>
      <c r="Q9" s="13"/>
      <c r="R9" s="13"/>
      <c r="S9" s="13"/>
      <c r="T9" s="14"/>
      <c r="U9" s="13"/>
      <c r="V9" s="15"/>
      <c r="W9" s="13"/>
      <c r="X9" s="14"/>
    </row>
    <row r="10" spans="1:24" x14ac:dyDescent="0.25">
      <c r="A10" s="20" t="s">
        <v>15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8">
        <f>SUM(M8:M9)</f>
        <v>22050</v>
      </c>
      <c r="N10" s="5"/>
    </row>
  </sheetData>
  <protectedRanges>
    <protectedRange sqref="C8:C9" name="Диапазон1"/>
    <protectedRange sqref="B8" name="Диапазон1_1"/>
    <protectedRange sqref="F9" name="Диапазон1_2_1_1"/>
    <protectedRange sqref="G9" name="Диапазон1_3_1_1"/>
  </protectedRanges>
  <mergeCells count="15">
    <mergeCell ref="A1:N1"/>
    <mergeCell ref="A2:N2"/>
    <mergeCell ref="A3:J3"/>
    <mergeCell ref="K3:N3"/>
    <mergeCell ref="A4:J4"/>
    <mergeCell ref="K4:N4"/>
    <mergeCell ref="A10:L10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2026-05-26T12:04:04Z</dcterms:modified>
</cp:coreProperties>
</file>