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kurenkoeiu\Desktop\Сокуренко Е.Ю\ЗАКУПКИ\2026г\125_ОМО-26_гель контактный нестерильный\"/>
    </mc:Choice>
  </mc:AlternateContent>
  <xr:revisionPtr revIDLastSave="0" documentId="13_ncr:1_{B72D9036-2C6E-492E-9F1A-5A182AEE53C1}" xr6:coauthVersionLast="36" xr6:coauthVersionMax="36" xr10:uidLastSave="{00000000-0000-0000-0000-000000000000}"/>
  <bookViews>
    <workbookView xWindow="32760" yWindow="32760" windowWidth="28800" windowHeight="12300" xr2:uid="{00000000-000D-0000-FFFF-FFFF00000000}"/>
  </bookViews>
  <sheets>
    <sheet name="Обоснование НМЦК" sheetId="4" r:id="rId1"/>
  </sheets>
  <definedNames>
    <definedName name="_xlnm._FilterDatabase" localSheetId="0" hidden="1">'Обоснование НМЦК'!$A$3:$F$9</definedName>
  </definedNames>
  <calcPr calcId="191029"/>
</workbook>
</file>

<file path=xl/calcChain.xml><?xml version="1.0" encoding="utf-8"?>
<calcChain xmlns="http://schemas.openxmlformats.org/spreadsheetml/2006/main">
  <c r="J8" i="4" l="1"/>
  <c r="J5" i="4"/>
  <c r="I8" i="4"/>
  <c r="L8" i="4" s="1"/>
  <c r="I5" i="4"/>
  <c r="L5" i="4" s="1"/>
  <c r="K5" i="4" l="1"/>
  <c r="L9" i="4"/>
  <c r="K8" i="4"/>
</calcChain>
</file>

<file path=xl/sharedStrings.xml><?xml version="1.0" encoding="utf-8"?>
<sst xmlns="http://schemas.openxmlformats.org/spreadsheetml/2006/main" count="34" uniqueCount="22">
  <si>
    <t>№ п/п</t>
  </si>
  <si>
    <t>Наименование товара</t>
  </si>
  <si>
    <t>Единица измерения</t>
  </si>
  <si>
    <t>Количество</t>
  </si>
  <si>
    <t>Средняя арифметическая величина цены единицы товара, руб.</t>
  </si>
  <si>
    <t>Среднее квадратичное отклонение</t>
  </si>
  <si>
    <t>Коэффициент вариации цен (%)</t>
  </si>
  <si>
    <t>Н(М)ЦК, руб.</t>
  </si>
  <si>
    <t>ИТОГО:</t>
  </si>
  <si>
    <t>Источник обоснования цены/цена, руб.</t>
  </si>
  <si>
    <t>шт</t>
  </si>
  <si>
    <t>ОКПД2</t>
  </si>
  <si>
    <t>Обоснование начальной (максимальной) цены контракта
Начальная (максимальная) цена контракта определена в соответствии с требованиями статьи 22 Федерального закона от 05.04.2013  г. № 44-ФЗ "О контрактной системе в сфере закупок товаров, работ, услуг для обеспечения государственных и муниципальных нужд" с применением Приказа Минэкономразвития России от 2 октября 2013 г. №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Использовался метод сопоставимых рыночных цен. Требования к определению НМЦК, согласно пп. "в" п.7 Постановления Правительства Российской Федерации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(далее-Постановления Правительства РФ от 23.12.2024 № 1875), не применяются, согласно пп. "г" п.7 Постановления Правительства Российской Федерации №1875 от 23.12.2024г.</t>
  </si>
  <si>
    <r>
      <t>Коммерческое предложение 1 вход.№389</t>
    </r>
    <r>
      <rPr>
        <sz val="12"/>
        <rFont val="Times New Roman"/>
        <family val="1"/>
        <charset val="204"/>
      </rPr>
      <t xml:space="preserve">/ОМО от 09.06.2026 г. </t>
    </r>
  </si>
  <si>
    <t xml:space="preserve">Коммерческое предложение 2 вход.№390/ОМО от 09.06.2026 г. </t>
  </si>
  <si>
    <t>Гель контактный, нестерильный тип 1</t>
  </si>
  <si>
    <t>Гель контактный, нестерильный тип 2</t>
  </si>
  <si>
    <t>32.50.50.190</t>
  </si>
  <si>
    <t xml:space="preserve">Главный врач клиники
имени профессора Ю.Н. Касаткина
ФГБОУ ДПО РМАНПО Минздрава России                                                                                                                                                                          Прохоренко Е. В.   </t>
  </si>
  <si>
    <t>https://www.stolmer.ru/catalog/chistovie/meditsinskiy_gel_dlya_uzi/470/</t>
  </si>
  <si>
    <t>https://www.stolmer.ru/catalog/chistovie/meditsinskiy_gel_dlya_uzi/478/</t>
  </si>
  <si>
    <r>
      <t>Начальная (максимальная) цена контракта с учетом накладных расходов, уплаты налогов, сборов и других обязательных платежей, затрат, издержек и иных расходов исполнителя, связанных с выполнением контракта, составляет 99 509 (девяносто девять тысяч пятьсот девять) руб. 60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коп., включая НДС.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</si>
</sst>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  <font>
      <u/>
      <sz val="10"/>
      <color theme="1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30" fillId="0" borderId="0" applyNumberFormat="0" applyFill="0" applyBorder="0" applyAlignment="0" applyProtection="0"/>
  </cellStyleXfs>
  <cellXfs count="46">
    <xf numFmtId="0" fontId="0" fillId="0" borderId="0" xfId="0"/>
    <xf numFmtId="0" fontId="20" fillId="0" borderId="0" xfId="24" applyFont="1" applyFill="1"/>
    <xf numFmtId="0" fontId="20" fillId="0" borderId="0" xfId="24" applyFont="1" applyFill="1" applyAlignment="1">
      <alignment horizontal="center"/>
    </xf>
    <xf numFmtId="0" fontId="20" fillId="0" borderId="0" xfId="24" applyFont="1" applyFill="1" applyAlignment="1">
      <alignment horizontal="center" vertical="top"/>
    </xf>
    <xf numFmtId="4" fontId="20" fillId="0" borderId="0" xfId="24" applyNumberFormat="1" applyFont="1" applyFill="1" applyAlignment="1">
      <alignment horizontal="center"/>
    </xf>
    <xf numFmtId="4" fontId="20" fillId="0" borderId="0" xfId="24" applyNumberFormat="1" applyFont="1" applyFill="1"/>
    <xf numFmtId="4" fontId="20" fillId="0" borderId="0" xfId="24" applyNumberFormat="1" applyFont="1" applyFill="1" applyAlignment="1">
      <alignment vertical="top"/>
    </xf>
    <xf numFmtId="0" fontId="24" fillId="0" borderId="10" xfId="0" applyFont="1" applyBorder="1" applyAlignment="1">
      <alignment horizontal="center" vertical="center" wrapText="1"/>
    </xf>
    <xf numFmtId="2" fontId="20" fillId="0" borderId="0" xfId="24" applyNumberFormat="1" applyFont="1" applyFill="1"/>
    <xf numFmtId="2" fontId="19" fillId="0" borderId="10" xfId="24" applyNumberFormat="1" applyFont="1" applyFill="1" applyBorder="1" applyAlignment="1">
      <alignment horizontal="center" vertical="top" wrapText="1"/>
    </xf>
    <xf numFmtId="0" fontId="20" fillId="0" borderId="0" xfId="24" applyFont="1" applyFill="1" applyAlignment="1">
      <alignment vertical="top"/>
    </xf>
    <xf numFmtId="4" fontId="24" fillId="15" borderId="10" xfId="26" applyNumberFormat="1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0" fontId="19" fillId="15" borderId="10" xfId="24" applyFont="1" applyFill="1" applyBorder="1" applyAlignment="1">
      <alignment horizontal="center" vertical="top" wrapText="1"/>
    </xf>
    <xf numFmtId="0" fontId="20" fillId="0" borderId="10" xfId="24" applyFont="1" applyFill="1" applyBorder="1" applyAlignment="1">
      <alignment horizontal="center" vertical="top"/>
    </xf>
    <xf numFmtId="4" fontId="20" fillId="0" borderId="10" xfId="24" applyNumberFormat="1" applyFont="1" applyFill="1" applyBorder="1" applyAlignment="1">
      <alignment horizontal="center"/>
    </xf>
    <xf numFmtId="4" fontId="20" fillId="0" borderId="10" xfId="24" applyNumberFormat="1" applyFont="1" applyFill="1" applyBorder="1"/>
    <xf numFmtId="0" fontId="20" fillId="0" borderId="10" xfId="24" applyFont="1" applyFill="1" applyBorder="1"/>
    <xf numFmtId="4" fontId="20" fillId="0" borderId="10" xfId="24" applyNumberFormat="1" applyFont="1" applyFill="1" applyBorder="1" applyAlignment="1">
      <alignment vertical="top"/>
    </xf>
    <xf numFmtId="4" fontId="29" fillId="0" borderId="10" xfId="24" applyNumberFormat="1" applyFont="1" applyFill="1" applyBorder="1" applyAlignment="1">
      <alignment vertical="top"/>
    </xf>
    <xf numFmtId="4" fontId="19" fillId="0" borderId="10" xfId="24" applyNumberFormat="1" applyFont="1" applyFill="1" applyBorder="1" applyAlignment="1">
      <alignment horizontal="left" vertical="top" wrapText="1"/>
    </xf>
    <xf numFmtId="4" fontId="19" fillId="0" borderId="10" xfId="24" applyNumberFormat="1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  <xf numFmtId="0" fontId="28" fillId="0" borderId="10" xfId="0" applyFont="1" applyBorder="1" applyAlignment="1">
      <alignment horizontal="left"/>
    </xf>
    <xf numFmtId="0" fontId="19" fillId="0" borderId="10" xfId="24" applyFont="1" applyFill="1" applyBorder="1" applyAlignment="1">
      <alignment horizontal="center" vertical="top" wrapText="1"/>
    </xf>
    <xf numFmtId="0" fontId="30" fillId="15" borderId="10" xfId="27" applyFill="1" applyBorder="1" applyAlignment="1">
      <alignment horizontal="center" vertical="top" wrapText="1"/>
    </xf>
    <xf numFmtId="0" fontId="21" fillId="0" borderId="0" xfId="24" applyFont="1" applyFill="1" applyAlignment="1">
      <alignment horizontal="center" vertical="top" wrapText="1"/>
    </xf>
    <xf numFmtId="0" fontId="21" fillId="0" borderId="0" xfId="24" applyFont="1" applyFill="1" applyBorder="1" applyAlignment="1">
      <alignment horizontal="center" vertical="top" wrapText="1"/>
    </xf>
    <xf numFmtId="0" fontId="24" fillId="0" borderId="0" xfId="24" applyFont="1" applyFill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1" fillId="0" borderId="0" xfId="24" applyFont="1" applyFill="1" applyBorder="1" applyAlignment="1">
      <alignment horizontal="left" wrapText="1"/>
    </xf>
    <xf numFmtId="0" fontId="21" fillId="0" borderId="10" xfId="24" applyFont="1" applyFill="1" applyBorder="1" applyAlignment="1">
      <alignment horizontal="center" vertical="top" wrapText="1"/>
    </xf>
    <xf numFmtId="4" fontId="19" fillId="0" borderId="10" xfId="24" applyNumberFormat="1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  <xf numFmtId="0" fontId="27" fillId="0" borderId="10" xfId="24" applyFont="1" applyFill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4" fillId="0" borderId="10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19" fillId="0" borderId="11" xfId="24" applyFont="1" applyFill="1" applyBorder="1" applyAlignment="1">
      <alignment horizontal="center" vertical="top" wrapText="1"/>
    </xf>
    <xf numFmtId="0" fontId="19" fillId="0" borderId="12" xfId="24" applyFont="1" applyFill="1" applyBorder="1" applyAlignment="1">
      <alignment horizontal="center" vertical="top" wrapText="1"/>
    </xf>
    <xf numFmtId="4" fontId="19" fillId="0" borderId="11" xfId="24" applyNumberFormat="1" applyFont="1" applyFill="1" applyBorder="1" applyAlignment="1">
      <alignment horizontal="center" vertical="top" wrapText="1"/>
    </xf>
    <xf numFmtId="4" fontId="19" fillId="0" borderId="12" xfId="24" applyNumberFormat="1" applyFont="1" applyFill="1" applyBorder="1" applyAlignment="1">
      <alignment horizontal="center" vertical="top" wrapText="1"/>
    </xf>
    <xf numFmtId="0" fontId="21" fillId="0" borderId="13" xfId="24" applyFont="1" applyFill="1" applyBorder="1" applyAlignment="1">
      <alignment horizontal="center" vertical="top" wrapText="1"/>
    </xf>
    <xf numFmtId="0" fontId="21" fillId="0" borderId="14" xfId="24" applyFont="1" applyFill="1" applyBorder="1" applyAlignment="1">
      <alignment horizontal="center" vertical="top" wrapText="1"/>
    </xf>
    <xf numFmtId="0" fontId="21" fillId="0" borderId="15" xfId="24" applyFont="1" applyFill="1" applyBorder="1" applyAlignment="1">
      <alignment horizontal="center" vertical="top" wrapText="1"/>
    </xf>
  </cellXfs>
  <cellStyles count="28">
    <cellStyle name="Excel Built-in Normal" xfId="26" xr:uid="{CE327B35-4440-4A78-9402-6CBE1F719BE9}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27" builtinId="8"/>
    <cellStyle name="Гиперссылка 2" xfId="25" xr:uid="{00000000-0005-0000-0000-000009000000}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 xr:uid="{00000000-0005-0000-0000-000013000000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19050</xdr:rowOff>
    </xdr:from>
    <xdr:to>
      <xdr:col>12</xdr:col>
      <xdr:colOff>43585</xdr:colOff>
      <xdr:row>48</xdr:row>
      <xdr:rowOff>9525</xdr:rowOff>
    </xdr:to>
    <xdr:pic>
      <xdr:nvPicPr>
        <xdr:cNvPr id="2" name="Рисунок 1" descr="C:\Users\sokurenkoeiu\Desktop\Сокуренко Е.Ю\ЗАКУПКИ\2026г\125_ОМО-26_гель контактный нестерильный\картинки для НМЦК\ООО СТОЛМЕР выс вязк голубой.png">
          <a:extLst>
            <a:ext uri="{FF2B5EF4-FFF2-40B4-BE49-F238E27FC236}">
              <a16:creationId xmlns:a16="http://schemas.microsoft.com/office/drawing/2014/main" id="{049FBC46-427E-481E-8FD2-3C3A40FC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5825"/>
          <a:ext cx="10863985" cy="589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9525</xdr:rowOff>
    </xdr:from>
    <xdr:to>
      <xdr:col>12</xdr:col>
      <xdr:colOff>9525</xdr:colOff>
      <xdr:row>94</xdr:row>
      <xdr:rowOff>95250</xdr:rowOff>
    </xdr:to>
    <xdr:pic>
      <xdr:nvPicPr>
        <xdr:cNvPr id="3" name="Рисунок 2" descr="C:\Users\sokurenkoeiu\Desktop\Сокуренко Е.Ю\ЗАКУПКИ\2026г\125_ОМО-26_гель контактный нестерильный\картинки для НМЦК\ООО СТОЛМЕР средн вязк бесцветн.png">
          <a:extLst>
            <a:ext uri="{FF2B5EF4-FFF2-40B4-BE49-F238E27FC236}">
              <a16:creationId xmlns:a16="http://schemas.microsoft.com/office/drawing/2014/main" id="{5FE94205-AB85-43A7-BD52-5DA40613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8300"/>
          <a:ext cx="10829925" cy="637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olmer.ru/catalog/chistovie/meditsinskiy_gel_dlya_uzi/478/" TargetMode="External"/><Relationship Id="rId1" Type="http://schemas.openxmlformats.org/officeDocument/2006/relationships/hyperlink" Target="https://www.stolmer.ru/catalog/chistovie/meditsinskiy_gel_dlya_uzi/470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48"/>
  <sheetViews>
    <sheetView tabSelected="1" topLeftCell="A7" workbookViewId="0">
      <selection activeCell="B8" sqref="B8"/>
    </sheetView>
  </sheetViews>
  <sheetFormatPr defaultRowHeight="15" x14ac:dyDescent="0.25"/>
  <cols>
    <col min="1" max="1" width="4.85546875" style="2" customWidth="1"/>
    <col min="2" max="2" width="27.140625" style="1" customWidth="1"/>
    <col min="3" max="3" width="13.5703125" style="1" customWidth="1"/>
    <col min="4" max="4" width="11.85546875" style="3" customWidth="1"/>
    <col min="5" max="5" width="10.28515625" style="3" customWidth="1"/>
    <col min="6" max="6" width="18.42578125" style="2" customWidth="1"/>
    <col min="7" max="7" width="17" style="4" customWidth="1"/>
    <col min="8" max="8" width="17.140625" style="5" customWidth="1"/>
    <col min="9" max="9" width="12.28515625" style="1" customWidth="1"/>
    <col min="10" max="10" width="10" style="6" customWidth="1"/>
    <col min="11" max="11" width="7.7109375" style="6" customWidth="1"/>
    <col min="12" max="12" width="12" style="6" customWidth="1"/>
    <col min="13" max="16" width="9.140625" style="1"/>
    <col min="17" max="17" width="15.85546875" style="1" customWidth="1"/>
    <col min="18" max="16384" width="9.140625" style="1"/>
  </cols>
  <sheetData>
    <row r="1" spans="1:17" ht="13.5" customHeight="1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7" ht="13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7" ht="30.75" customHeight="1" x14ac:dyDescent="0.25">
      <c r="A3" s="34" t="s">
        <v>0</v>
      </c>
      <c r="B3" s="34" t="s">
        <v>1</v>
      </c>
      <c r="C3" s="22" t="s">
        <v>11</v>
      </c>
      <c r="D3" s="34" t="s">
        <v>2</v>
      </c>
      <c r="E3" s="34" t="s">
        <v>3</v>
      </c>
      <c r="F3" s="32" t="s">
        <v>9</v>
      </c>
      <c r="G3" s="32"/>
      <c r="H3" s="32"/>
      <c r="I3" s="34" t="s">
        <v>4</v>
      </c>
      <c r="J3" s="33" t="s">
        <v>5</v>
      </c>
      <c r="K3" s="33" t="s">
        <v>6</v>
      </c>
      <c r="L3" s="33" t="s">
        <v>7</v>
      </c>
    </row>
    <row r="4" spans="1:17" ht="84" customHeight="1" x14ac:dyDescent="0.25">
      <c r="A4" s="34"/>
      <c r="B4" s="34"/>
      <c r="C4" s="22"/>
      <c r="D4" s="34"/>
      <c r="E4" s="34"/>
      <c r="F4" s="13" t="s">
        <v>13</v>
      </c>
      <c r="G4" s="22" t="s">
        <v>14</v>
      </c>
      <c r="H4" s="25" t="s">
        <v>20</v>
      </c>
      <c r="I4" s="34"/>
      <c r="J4" s="33"/>
      <c r="K4" s="33"/>
      <c r="L4" s="33"/>
    </row>
    <row r="5" spans="1:17" s="10" customFormat="1" ht="37.5" customHeight="1" x14ac:dyDescent="0.2">
      <c r="A5" s="22">
        <v>1</v>
      </c>
      <c r="B5" s="12" t="s">
        <v>15</v>
      </c>
      <c r="C5" s="37" t="s">
        <v>17</v>
      </c>
      <c r="D5" s="7" t="s">
        <v>10</v>
      </c>
      <c r="E5" s="7">
        <v>40</v>
      </c>
      <c r="F5" s="11">
        <v>1550</v>
      </c>
      <c r="G5" s="11">
        <v>1392</v>
      </c>
      <c r="H5" s="9">
        <v>1242</v>
      </c>
      <c r="I5" s="21">
        <f t="shared" ref="I5:I8" si="0">ROUND(AVERAGE(F5:H5),2)</f>
        <v>1394.67</v>
      </c>
      <c r="J5" s="21">
        <f t="shared" ref="J5:J8" si="1">STDEV(F5:H5)</f>
        <v>154.01731504390452</v>
      </c>
      <c r="K5" s="21">
        <f t="shared" ref="K5:K8" si="2">J5/I5*100</f>
        <v>11.043280133931647</v>
      </c>
      <c r="L5" s="20">
        <f>I5*E5</f>
        <v>55786.8</v>
      </c>
    </row>
    <row r="6" spans="1:17" ht="30.75" customHeight="1" x14ac:dyDescent="0.25">
      <c r="A6" s="39" t="s">
        <v>0</v>
      </c>
      <c r="B6" s="39" t="s">
        <v>1</v>
      </c>
      <c r="C6" s="37"/>
      <c r="D6" s="39" t="s">
        <v>2</v>
      </c>
      <c r="E6" s="39" t="s">
        <v>3</v>
      </c>
      <c r="F6" s="43" t="s">
        <v>9</v>
      </c>
      <c r="G6" s="44"/>
      <c r="H6" s="45"/>
      <c r="I6" s="39" t="s">
        <v>4</v>
      </c>
      <c r="J6" s="41" t="s">
        <v>5</v>
      </c>
      <c r="K6" s="41" t="s">
        <v>6</v>
      </c>
      <c r="L6" s="41" t="s">
        <v>7</v>
      </c>
    </row>
    <row r="7" spans="1:17" ht="84" customHeight="1" x14ac:dyDescent="0.25">
      <c r="A7" s="40"/>
      <c r="B7" s="40"/>
      <c r="C7" s="37"/>
      <c r="D7" s="40"/>
      <c r="E7" s="40"/>
      <c r="F7" s="13" t="s">
        <v>13</v>
      </c>
      <c r="G7" s="24" t="s">
        <v>14</v>
      </c>
      <c r="H7" s="25" t="s">
        <v>19</v>
      </c>
      <c r="I7" s="40"/>
      <c r="J7" s="42"/>
      <c r="K7" s="42"/>
      <c r="L7" s="42"/>
    </row>
    <row r="8" spans="1:17" s="10" customFormat="1" ht="37.5" customHeight="1" x14ac:dyDescent="0.2">
      <c r="A8" s="22">
        <v>2</v>
      </c>
      <c r="B8" s="12" t="s">
        <v>16</v>
      </c>
      <c r="C8" s="38"/>
      <c r="D8" s="7" t="s">
        <v>10</v>
      </c>
      <c r="E8" s="7">
        <v>40</v>
      </c>
      <c r="F8" s="11">
        <v>1150</v>
      </c>
      <c r="G8" s="11">
        <v>973.21</v>
      </c>
      <c r="H8" s="9">
        <v>1156</v>
      </c>
      <c r="I8" s="21">
        <f t="shared" si="0"/>
        <v>1093.07</v>
      </c>
      <c r="J8" s="21">
        <f t="shared" si="1"/>
        <v>103.84514769598046</v>
      </c>
      <c r="K8" s="21">
        <f t="shared" si="2"/>
        <v>9.5003199882880747</v>
      </c>
      <c r="L8" s="20">
        <f>I8*E8</f>
        <v>43722.799999999996</v>
      </c>
    </row>
    <row r="9" spans="1:17" ht="15.75" x14ac:dyDescent="0.25">
      <c r="A9" s="35" t="s">
        <v>8</v>
      </c>
      <c r="B9" s="36"/>
      <c r="C9" s="23"/>
      <c r="D9" s="14"/>
      <c r="E9" s="14"/>
      <c r="F9" s="15"/>
      <c r="G9" s="15"/>
      <c r="H9" s="16"/>
      <c r="I9" s="17"/>
      <c r="J9" s="18"/>
      <c r="K9" s="18"/>
      <c r="L9" s="19">
        <f>SUM(L5:L8)</f>
        <v>99509.6</v>
      </c>
      <c r="N9" s="5"/>
    </row>
    <row r="10" spans="1:17" ht="3.75" customHeight="1" x14ac:dyDescent="0.25">
      <c r="A10" s="28" t="s">
        <v>21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7" ht="51.7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7" ht="53.25" customHeight="1" x14ac:dyDescent="0.25">
      <c r="A12" s="31" t="s">
        <v>18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Q12" s="8"/>
    </row>
    <row r="13" spans="1:17" x14ac:dyDescent="0.25">
      <c r="Q13" s="8"/>
    </row>
    <row r="14" spans="1:17" ht="30.75" customHeight="1" x14ac:dyDescent="0.25">
      <c r="Q14" s="8"/>
    </row>
    <row r="15" spans="1:17" x14ac:dyDescent="0.25">
      <c r="A15"/>
      <c r="Q15" s="8"/>
    </row>
    <row r="16" spans="1:17" x14ac:dyDescent="0.25">
      <c r="F16" s="4"/>
      <c r="Q16" s="8"/>
    </row>
    <row r="48" spans="2:2" x14ac:dyDescent="0.25">
      <c r="B48"/>
    </row>
  </sheetData>
  <autoFilter ref="A3:F9" xr:uid="{00000000-0009-0000-0000-000000000000}"/>
  <mergeCells count="23">
    <mergeCell ref="K6:K7"/>
    <mergeCell ref="L6:L7"/>
    <mergeCell ref="D6:D7"/>
    <mergeCell ref="E6:E7"/>
    <mergeCell ref="F6:H6"/>
    <mergeCell ref="I6:I7"/>
    <mergeCell ref="J6:J7"/>
    <mergeCell ref="A1:L2"/>
    <mergeCell ref="A10:L11"/>
    <mergeCell ref="A12:L12"/>
    <mergeCell ref="F3:H3"/>
    <mergeCell ref="K3:K4"/>
    <mergeCell ref="L3:L4"/>
    <mergeCell ref="A3:A4"/>
    <mergeCell ref="B3:B4"/>
    <mergeCell ref="D3:D4"/>
    <mergeCell ref="E3:E4"/>
    <mergeCell ref="I3:I4"/>
    <mergeCell ref="J3:J4"/>
    <mergeCell ref="A9:B9"/>
    <mergeCell ref="C5:C8"/>
    <mergeCell ref="A6:A7"/>
    <mergeCell ref="B6:B7"/>
  </mergeCells>
  <hyperlinks>
    <hyperlink ref="H7" r:id="rId1" xr:uid="{2E857BAD-B54A-43FA-9DB3-D7DD7A45CCFE}"/>
    <hyperlink ref="H4" r:id="rId2" xr:uid="{204039AF-09A7-48B5-9482-E294F22AC92A}"/>
  </hyperlinks>
  <pageMargins left="0.7" right="0.7" top="0.75" bottom="0.75" header="0.3" footer="0.3"/>
  <pageSetup paperSize="9" scale="78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Сокуренко Екатерина Юрьевна</cp:lastModifiedBy>
  <cp:lastPrinted>2026-06-09T11:29:48Z</cp:lastPrinted>
  <dcterms:created xsi:type="dcterms:W3CDTF">2009-02-06T02:40:54Z</dcterms:created>
  <dcterms:modified xsi:type="dcterms:W3CDTF">2026-06-09T13:29:03Z</dcterms:modified>
</cp:coreProperties>
</file>