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Монитор" sheetId="7" r:id="rId1"/>
  </sheets>
  <calcPr calcId="162913"/>
</workbook>
</file>

<file path=xl/calcChain.xml><?xml version="1.0" encoding="utf-8"?>
<calcChain xmlns="http://schemas.openxmlformats.org/spreadsheetml/2006/main">
  <c r="K11" i="7" l="1"/>
  <c r="L11" i="7" s="1"/>
  <c r="K10" i="7"/>
  <c r="M10" i="7" s="1"/>
  <c r="J11" i="7"/>
  <c r="J10" i="7"/>
  <c r="M11" i="7" l="1"/>
  <c r="L10" i="7"/>
  <c r="K9" i="7"/>
  <c r="M9" i="7" s="1"/>
  <c r="J9" i="7"/>
  <c r="L9" i="7" l="1"/>
  <c r="L12" i="7" s="1"/>
</calcChain>
</file>

<file path=xl/sharedStrings.xml><?xml version="1.0" encoding="utf-8"?>
<sst xmlns="http://schemas.openxmlformats.org/spreadsheetml/2006/main" count="27" uniqueCount="24">
  <si>
    <t>№ п/п</t>
  </si>
  <si>
    <t>Обоснование начальной (максимальной) цены контракта</t>
  </si>
  <si>
    <t xml:space="preserve">2. Расчет НМЦК произведен по формуле: НМЦКрын = </t>
  </si>
  <si>
    <t>Расчетная формула</t>
  </si>
  <si>
    <t>1. В соответствии с требованиями статьи 22 Федерального закона от 05.04.2013 г. № 44-ФЗ "О контрактной системе в сфере закупок товаров, работ, услуг для обеспечения государственных и муниципальных нужд" начальная (максимальная) цена государственного контракта определена методом сопоставимых рыночных цен (анализа рынка);</t>
  </si>
  <si>
    <t>Ед. изм.</t>
  </si>
  <si>
    <t>Средняя цена, руб. в мес.</t>
  </si>
  <si>
    <t xml:space="preserve">                                                                                                                Общая сумма: </t>
  </si>
  <si>
    <t>Цена за ед., руб. 
 (на основе коммерческих предложений)</t>
  </si>
  <si>
    <t xml:space="preserve">Потребность </t>
  </si>
  <si>
    <t>Приложение  1</t>
  </si>
  <si>
    <t xml:space="preserve">Итоговая сумма в руб. </t>
  </si>
  <si>
    <t>Коэффициент вариации, в %</t>
  </si>
  <si>
    <t>Наименование закупки (услуг)</t>
  </si>
  <si>
    <t xml:space="preserve">где:
 НМЦКрын  - начальная (максимальная) цена контракта, определяемая методом сопоставимых рыночных цен (анализ рынка);
 V – количество (объем) закупаемого товара (работы, услуги);
 n – количество значений, используемых в расчете;
 i – номер источника ценовой информации;
 цi – цена единицы товара, работы, услуги, предоставленная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Методических рекомендаций.
3. Результаты проведенных расчетов приведены в таблице:
        </t>
  </si>
  <si>
    <t>шт.</t>
  </si>
  <si>
    <t>вх. № 1</t>
  </si>
  <si>
    <t>вх. № 2</t>
  </si>
  <si>
    <t>вх. № 3</t>
  </si>
  <si>
    <t>Рабочая станция (Тип 3)</t>
  </si>
  <si>
    <t>Объекты утилизации</t>
  </si>
  <si>
    <r>
      <rPr>
        <b/>
        <sz val="11"/>
        <color theme="1"/>
        <rFont val="Times New Roman"/>
        <family val="1"/>
        <charset val="204"/>
      </rPr>
      <t xml:space="preserve">Код МПИ: </t>
    </r>
    <r>
      <rPr>
        <sz val="11"/>
        <color theme="1"/>
        <rFont val="Times New Roman"/>
        <family val="1"/>
        <charset val="204"/>
      </rPr>
      <t xml:space="preserve">321.001А5510.19.Э.20700.26
</t>
    </r>
    <r>
      <rPr>
        <b/>
        <sz val="11"/>
        <color theme="1"/>
        <rFont val="Times New Roman"/>
        <family val="1"/>
        <charset val="204"/>
      </rPr>
      <t>Наименование МПИ:</t>
    </r>
    <r>
      <rPr>
        <sz val="11"/>
        <color theme="1"/>
        <rFont val="Times New Roman"/>
        <family val="1"/>
        <charset val="204"/>
      </rPr>
      <t xml:space="preserve"> Эксплуатация объекта учета АРМ ТО 
</t>
    </r>
    <r>
      <rPr>
        <b/>
        <sz val="11"/>
        <color theme="1"/>
        <rFont val="Times New Roman"/>
        <family val="1"/>
        <charset val="204"/>
      </rPr>
      <t/>
    </r>
  </si>
  <si>
    <t>АРМ (Автоматизированное рабочее место) (Тип 1)</t>
  </si>
  <si>
    <t>Оказание услуг по вывозу и утилизации АРМ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</si>
</sst>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 applyFill="0"/>
    <xf numFmtId="0" fontId="8" fillId="0" borderId="0"/>
    <xf numFmtId="0" fontId="7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/>
    <xf numFmtId="4" fontId="2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1" fillId="0" borderId="0" xfId="5"/>
    <xf numFmtId="0" fontId="2" fillId="2" borderId="1" xfId="0" applyFont="1" applyFill="1" applyBorder="1" applyAlignment="1">
      <alignment horizontal="center" vertical="center" wrapText="1"/>
    </xf>
    <xf numFmtId="0" fontId="11" fillId="0" borderId="0" xfId="5" applyFill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49" fontId="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</cellXfs>
  <cellStyles count="6">
    <cellStyle name=" 1" xfId="3"/>
    <cellStyle name="Гиперссылка" xfId="5" builtinId="8"/>
    <cellStyle name="Денежный" xfId="1" builtinId="4"/>
    <cellStyle name="Обычный" xfId="0" builtinId="0"/>
    <cellStyle name="Обычный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152400</xdr:colOff>
      <xdr:row>4</xdr:row>
      <xdr:rowOff>19050</xdr:rowOff>
    </xdr:from>
    <xdr:ext cx="2838450" cy="3326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𝑉</m:t>
                      </m:r>
                    </m:num>
                    <m:den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den>
                  </m:f>
                  <m:r>
                    <a:rPr kumimoji="0" lang="en-US" sz="1100" b="0" i="0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/>
                      <a:ea typeface="+mn-ea"/>
                      <a:cs typeface="+mn-cs"/>
                    </a:rPr>
                    <m:t>∗</m:t>
                  </m:r>
                  <m:nary>
                    <m:naryPr>
                      <m:chr m:val="∑"/>
                      <m:ctrl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=1</m:t>
                      </m:r>
                    </m:sub>
                    <m:sup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sup>
                    <m:e>
                      <m: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Ц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</m:e>
                  </m:nary>
                </m:oMath>
              </a14:m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𝑉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/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𝑛∗∑_(𝑖=1)^𝑛▒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Ц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𝑖</a:t>
              </a:r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1"/>
  <sheetViews>
    <sheetView tabSelected="1" zoomScaleNormal="100" workbookViewId="0">
      <selection activeCell="G20" sqref="G20"/>
    </sheetView>
  </sheetViews>
  <sheetFormatPr defaultRowHeight="15" x14ac:dyDescent="0.25"/>
  <cols>
    <col min="1" max="1" width="5.42578125" customWidth="1"/>
    <col min="2" max="2" width="4" customWidth="1"/>
    <col min="3" max="3" width="16.28515625" customWidth="1"/>
    <col min="4" max="4" width="27.28515625" customWidth="1"/>
    <col min="5" max="5" width="4.42578125" bestFit="1" customWidth="1"/>
    <col min="6" max="6" width="12" customWidth="1"/>
    <col min="7" max="7" width="14.140625" customWidth="1"/>
    <col min="8" max="8" width="13.140625" customWidth="1"/>
    <col min="9" max="9" width="15" customWidth="1"/>
    <col min="10" max="10" width="21.85546875" customWidth="1"/>
    <col min="11" max="11" width="8.85546875" customWidth="1"/>
    <col min="12" max="12" width="11.140625" customWidth="1"/>
    <col min="13" max="13" width="13.5703125" customWidth="1"/>
    <col min="14" max="14" width="10.28515625" customWidth="1"/>
    <col min="15" max="15" width="13.28515625" customWidth="1"/>
    <col min="16" max="16" width="10" bestFit="1" customWidth="1"/>
  </cols>
  <sheetData>
    <row r="1" spans="2:16" ht="15" customHeight="1" x14ac:dyDescent="0.25">
      <c r="B1" s="19" t="s">
        <v>10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6" x14ac:dyDescent="0.25"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6" ht="49.5" customHeight="1" x14ac:dyDescent="0.25">
      <c r="B3" s="18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2:16" ht="42.75" customHeight="1" x14ac:dyDescent="0.25"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2:16" ht="23.25" customHeight="1" x14ac:dyDescent="0.25">
      <c r="B5" s="21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2:16" ht="155.25" customHeight="1" x14ac:dyDescent="0.25">
      <c r="B6" s="16" t="s">
        <v>14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2:16" ht="25.5" customHeight="1" x14ac:dyDescent="0.25">
      <c r="B7" s="22" t="s">
        <v>0</v>
      </c>
      <c r="C7" s="22" t="s">
        <v>13</v>
      </c>
      <c r="D7" s="22" t="s">
        <v>20</v>
      </c>
      <c r="E7" s="22" t="s">
        <v>5</v>
      </c>
      <c r="F7" s="22" t="s">
        <v>9</v>
      </c>
      <c r="G7" s="25" t="s">
        <v>8</v>
      </c>
      <c r="H7" s="26"/>
      <c r="I7" s="26"/>
      <c r="J7" s="22" t="s">
        <v>3</v>
      </c>
      <c r="K7" s="22" t="s">
        <v>6</v>
      </c>
      <c r="L7" s="22" t="s">
        <v>11</v>
      </c>
      <c r="M7" s="22" t="s">
        <v>12</v>
      </c>
    </row>
    <row r="8" spans="2:16" ht="37.5" customHeight="1" x14ac:dyDescent="0.25">
      <c r="B8" s="23"/>
      <c r="C8" s="23"/>
      <c r="D8" s="23"/>
      <c r="E8" s="23"/>
      <c r="F8" s="23"/>
      <c r="G8" s="12" t="s">
        <v>16</v>
      </c>
      <c r="H8" s="12" t="s">
        <v>17</v>
      </c>
      <c r="I8" s="12" t="s">
        <v>18</v>
      </c>
      <c r="J8" s="23"/>
      <c r="K8" s="23"/>
      <c r="L8" s="23"/>
      <c r="M8" s="23"/>
    </row>
    <row r="9" spans="2:16" ht="15.75" x14ac:dyDescent="0.25">
      <c r="B9" s="10">
        <v>1</v>
      </c>
      <c r="C9" s="27" t="s">
        <v>23</v>
      </c>
      <c r="D9" s="30" t="s">
        <v>19</v>
      </c>
      <c r="E9" s="31" t="s">
        <v>15</v>
      </c>
      <c r="F9" s="30">
        <v>60</v>
      </c>
      <c r="G9" s="32">
        <v>0.9</v>
      </c>
      <c r="H9" s="32">
        <v>1</v>
      </c>
      <c r="I9" s="32">
        <v>1.1000000000000001</v>
      </c>
      <c r="J9" s="14" t="str">
        <f t="shared" ref="J9:J11" si="0">CONCATENATE("(",F9,"*",G9,"+",F9,"*",H9,"+",F9,"*",I9,")","/",3)</f>
        <v>(60*0,9+60*1+60*1,1)/3</v>
      </c>
      <c r="K9" s="15">
        <f t="shared" ref="K9" si="1">ROUND(((G9+H9+I9)/3),2)</f>
        <v>1</v>
      </c>
      <c r="L9" s="15">
        <f t="shared" ref="L9" si="2">F9*K9</f>
        <v>60</v>
      </c>
      <c r="M9" s="3">
        <f>100*SQRT((((G9-K9)^2)+((H9-K9)^2)+((I9-K9)^2))/2)/K9</f>
        <v>10.000000000000004</v>
      </c>
      <c r="N9" s="7"/>
      <c r="O9" s="7"/>
      <c r="P9" s="7"/>
    </row>
    <row r="10" spans="2:16" ht="57" customHeight="1" x14ac:dyDescent="0.25">
      <c r="B10" s="10">
        <v>2</v>
      </c>
      <c r="C10" s="28"/>
      <c r="D10" s="30" t="s">
        <v>22</v>
      </c>
      <c r="E10" s="31" t="s">
        <v>15</v>
      </c>
      <c r="F10" s="30">
        <v>12</v>
      </c>
      <c r="G10" s="32">
        <v>2.9</v>
      </c>
      <c r="H10" s="32">
        <v>3.1</v>
      </c>
      <c r="I10" s="32">
        <v>3</v>
      </c>
      <c r="J10" s="14" t="str">
        <f t="shared" si="0"/>
        <v>(12*2,9+12*3,1+12*3)/3</v>
      </c>
      <c r="K10" s="15">
        <f t="shared" ref="K10:K11" si="3">ROUND(((G10+H10+I10)/3),2)</f>
        <v>3</v>
      </c>
      <c r="L10" s="15">
        <f t="shared" ref="L10:L11" si="4">F10*K10</f>
        <v>36</v>
      </c>
      <c r="M10" s="3">
        <f t="shared" ref="M10:M11" si="5">100*SQRT((((G10-K10)^2)+((H10-K10)^2)+((I10-K10)^2))/2)/K10</f>
        <v>3.3333333333333361</v>
      </c>
      <c r="N10" s="7"/>
      <c r="O10" s="7"/>
      <c r="P10" s="7"/>
    </row>
    <row r="11" spans="2:16" ht="47.25" x14ac:dyDescent="0.25">
      <c r="B11" s="10">
        <v>3</v>
      </c>
      <c r="C11" s="28"/>
      <c r="D11" s="30" t="s">
        <v>22</v>
      </c>
      <c r="E11" s="31" t="s">
        <v>15</v>
      </c>
      <c r="F11" s="30">
        <v>1</v>
      </c>
      <c r="G11" s="32">
        <v>3.7</v>
      </c>
      <c r="H11" s="32">
        <v>3.9</v>
      </c>
      <c r="I11" s="32">
        <v>3.8</v>
      </c>
      <c r="J11" s="14" t="str">
        <f t="shared" si="0"/>
        <v>(1*3,7+1*3,9+1*3,8)/3</v>
      </c>
      <c r="K11" s="15">
        <f t="shared" si="3"/>
        <v>3.8</v>
      </c>
      <c r="L11" s="15">
        <f t="shared" si="4"/>
        <v>3.8</v>
      </c>
      <c r="M11" s="3">
        <f t="shared" si="5"/>
        <v>2.6315789473684172</v>
      </c>
      <c r="N11" s="7"/>
      <c r="O11" s="7"/>
      <c r="P11" s="7"/>
    </row>
    <row r="12" spans="2:16" ht="15.75" x14ac:dyDescent="0.25">
      <c r="B12" s="24" t="s">
        <v>7</v>
      </c>
      <c r="C12" s="24"/>
      <c r="D12" s="29"/>
      <c r="E12" s="29"/>
      <c r="F12" s="29"/>
      <c r="G12" s="29"/>
      <c r="H12" s="29"/>
      <c r="I12" s="29"/>
      <c r="J12" s="29"/>
      <c r="K12" s="24"/>
      <c r="L12" s="2">
        <f>SUM(L9:L11)</f>
        <v>99.8</v>
      </c>
      <c r="N12" s="7"/>
      <c r="O12" s="7"/>
      <c r="P12" s="7"/>
    </row>
    <row r="13" spans="2:16" ht="14.25" customHeight="1" x14ac:dyDescent="0.25">
      <c r="B13" s="1"/>
      <c r="C13" s="1"/>
      <c r="D13" s="1"/>
      <c r="G13" s="1"/>
      <c r="H13" s="1"/>
      <c r="I13" s="1"/>
      <c r="J13" s="1"/>
      <c r="K13" s="1"/>
      <c r="L13" s="7"/>
      <c r="O13" s="7"/>
    </row>
    <row r="14" spans="2:16" x14ac:dyDescent="0.25">
      <c r="F14" s="4"/>
      <c r="G14" s="4"/>
      <c r="H14" s="4"/>
      <c r="I14" s="4"/>
      <c r="J14" s="5"/>
      <c r="K14" s="4"/>
      <c r="L14" s="7"/>
    </row>
    <row r="15" spans="2:16" x14ac:dyDescent="0.25">
      <c r="D15" s="9"/>
      <c r="F15" s="4"/>
      <c r="G15" s="4"/>
      <c r="H15" s="4"/>
      <c r="I15" s="4"/>
      <c r="J15" s="5"/>
      <c r="K15" s="4"/>
    </row>
    <row r="16" spans="2:16" x14ac:dyDescent="0.25">
      <c r="D16" s="9"/>
      <c r="F16" s="4"/>
      <c r="G16" s="6"/>
      <c r="H16" s="6"/>
      <c r="I16" s="6"/>
      <c r="J16" s="4"/>
      <c r="K16" s="4"/>
    </row>
    <row r="17" spans="4:11" ht="15.75" x14ac:dyDescent="0.25">
      <c r="D17" s="8"/>
      <c r="F17" s="4"/>
      <c r="G17" s="4"/>
      <c r="H17" s="4"/>
      <c r="I17" s="4"/>
      <c r="J17" s="4"/>
      <c r="K17" s="4"/>
    </row>
    <row r="18" spans="4:11" x14ac:dyDescent="0.25">
      <c r="F18" s="4"/>
      <c r="G18" s="4"/>
      <c r="H18" s="4"/>
      <c r="I18" s="4"/>
      <c r="J18" s="4"/>
      <c r="K18" s="4"/>
    </row>
    <row r="19" spans="4:11" x14ac:dyDescent="0.25">
      <c r="D19" s="13"/>
      <c r="F19" s="4"/>
      <c r="G19" s="4"/>
      <c r="H19" s="4"/>
      <c r="I19" s="4"/>
      <c r="J19" s="4"/>
      <c r="K19" s="4"/>
    </row>
    <row r="20" spans="4:11" x14ac:dyDescent="0.25">
      <c r="D20" s="11"/>
      <c r="F20" s="4"/>
      <c r="G20" s="4"/>
      <c r="H20" s="4"/>
      <c r="I20" s="4"/>
      <c r="J20" s="4"/>
      <c r="K20" s="4"/>
    </row>
    <row r="21" spans="4:11" x14ac:dyDescent="0.25">
      <c r="F21" s="4"/>
      <c r="G21" s="4"/>
      <c r="H21" s="4"/>
      <c r="I21" s="4"/>
      <c r="J21" s="4"/>
      <c r="K21" s="4"/>
    </row>
  </sheetData>
  <mergeCells count="18">
    <mergeCell ref="M7:M8"/>
    <mergeCell ref="B12:K12"/>
    <mergeCell ref="J7:J8"/>
    <mergeCell ref="K7:K8"/>
    <mergeCell ref="L7:L8"/>
    <mergeCell ref="B7:B8"/>
    <mergeCell ref="C7:C8"/>
    <mergeCell ref="E7:E8"/>
    <mergeCell ref="F7:F8"/>
    <mergeCell ref="G7:I7"/>
    <mergeCell ref="D7:D8"/>
    <mergeCell ref="C9:C11"/>
    <mergeCell ref="B6:M6"/>
    <mergeCell ref="B2:L2"/>
    <mergeCell ref="B3:O3"/>
    <mergeCell ref="B1:M1"/>
    <mergeCell ref="B4:M4"/>
    <mergeCell ref="B5:M5"/>
  </mergeCells>
  <printOptions horizontalCentered="1"/>
  <pageMargins left="0.39370078740157483" right="0.39370078740157483" top="0.39370078740157483" bottom="0.39370078740157483" header="0" footer="0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2026-09-23T06:18:40Z</dcterms:modified>
</cp:coreProperties>
</file>