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N7" i="1" l="1"/>
  <c r="O7" i="1" s="1"/>
  <c r="P7" i="1" s="1"/>
  <c r="Q7" i="1" s="1"/>
  <c r="K7" i="1"/>
  <c r="L7" i="1" s="1"/>
  <c r="M7" i="1" s="1"/>
  <c r="I8" i="1"/>
  <c r="H8" i="1"/>
  <c r="G8" i="1"/>
  <c r="Q8" i="1" l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<sst xmlns="http://schemas.openxmlformats.org/spreadsheetml/2006/main" count="27" uniqueCount="27">
  <si>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</si>
  <si>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</si>
  <si>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</si>
  <si>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</si>
  <si>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</si>
  <si>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</si>
  <si>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</si>
  <si>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</si>
  <si>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</si>
  <si>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</si>
  <si>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</si>
  <si>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</si>
  <si>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</si>
  <si>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</si>
  <si>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</si>
  <si>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</si>
  <si>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</si>
  <si>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</si>
  <si>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</si>
  <si>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</si>
  <si>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шт</t>
  </si>
  <si>
    <t>Поставщик №1 Коммерческое предложение № 1625 от 20.08.2026</t>
  </si>
  <si>
    <t>Чай травяной детский</t>
  </si>
  <si>
    <t>Поставщик №2 Коммерческое предложение № 1626 от 20.08.2026</t>
  </si>
  <si>
    <t>Поставщик №3 Коммерческое предложение № 1627 от 20.08.2026</t>
  </si>
  <si>
    <t>______________  Е.О.Гайдунова</t>
  </si>
  <si>
    <t xml:space="preserve">Обоснованная НМЦК составила 12656,00 минимальная предложенная потенциальным исполнителем.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</si>
</sst>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91E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0" fillId="0" borderId="5" xfId="0" applyBorder="1"/>
    <xf numFmtId="14" fontId="6" fillId="0" borderId="0" xfId="0" applyNumberFormat="1" applyFont="1" applyAlignment="1">
      <alignment wrapText="1"/>
    </xf>
    <xf numFmtId="2" fontId="9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"/>
  <sheetViews>
    <sheetView tabSelected="1" topLeftCell="A4" zoomScale="85" zoomScaleNormal="85" workbookViewId="0">
      <selection activeCell="B9" sqref="B9:Q9"/>
    </sheetView>
  </sheetViews>
  <sheetFormatPr defaultRowHeight="15" x14ac:dyDescent="0.25"/>
  <cols>
    <col min="1" max="1" width="5.140625" customWidth="1"/>
    <col min="2" max="2" width="27.7109375" style="4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8" width="12.42578125" customWidth="1"/>
    <col min="9" max="9" width="12.140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s="1" customFormat="1" ht="132" customHeight="1" x14ac:dyDescent="0.2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s="1" customFormat="1" ht="45.75" customHeight="1" x14ac:dyDescent="0.25">
      <c r="A5" s="31" t="s">
        <v>2</v>
      </c>
      <c r="B5" s="31" t="s">
        <v>3</v>
      </c>
      <c r="C5" s="31" t="s">
        <v>4</v>
      </c>
      <c r="D5" s="31" t="s">
        <v>5</v>
      </c>
      <c r="E5" s="34" t="s">
        <v>6</v>
      </c>
      <c r="F5" s="34"/>
      <c r="G5" s="34"/>
      <c r="H5" s="34"/>
      <c r="I5" s="34"/>
      <c r="J5" s="34"/>
      <c r="K5" s="35" t="s">
        <v>7</v>
      </c>
      <c r="L5" s="32"/>
      <c r="M5" s="32"/>
      <c r="N5" s="36" t="s">
        <v>8</v>
      </c>
      <c r="O5" s="32"/>
      <c r="P5" s="32"/>
      <c r="Q5" s="32"/>
    </row>
    <row r="6" spans="1:17" s="1" customFormat="1" ht="188.25" customHeight="1" x14ac:dyDescent="0.2">
      <c r="A6" s="32"/>
      <c r="B6" s="33"/>
      <c r="C6" s="33"/>
      <c r="D6" s="33"/>
      <c r="E6" s="2"/>
      <c r="F6" s="2"/>
      <c r="G6" s="2" t="s">
        <v>21</v>
      </c>
      <c r="H6" s="2" t="s">
        <v>23</v>
      </c>
      <c r="I6" s="2" t="s">
        <v>24</v>
      </c>
      <c r="J6" s="2"/>
      <c r="K6" s="2" t="s">
        <v>9</v>
      </c>
      <c r="L6" s="2" t="s">
        <v>10</v>
      </c>
      <c r="M6" s="19" t="s">
        <v>11</v>
      </c>
      <c r="N6" s="20" t="s">
        <v>12</v>
      </c>
      <c r="O6" s="20" t="s">
        <v>13</v>
      </c>
      <c r="P6" s="20" t="s">
        <v>14</v>
      </c>
      <c r="Q6" s="3" t="s">
        <v>15</v>
      </c>
    </row>
    <row r="7" spans="1:17" s="1" customFormat="1" ht="37.5" customHeight="1" x14ac:dyDescent="0.25">
      <c r="A7" s="14">
        <v>1</v>
      </c>
      <c r="B7" s="25" t="s">
        <v>22</v>
      </c>
      <c r="C7" s="21" t="s">
        <v>20</v>
      </c>
      <c r="D7" s="21">
        <v>2240</v>
      </c>
      <c r="E7" s="18"/>
      <c r="F7" s="18"/>
      <c r="G7" s="18">
        <v>5.65</v>
      </c>
      <c r="H7" s="18">
        <v>6.1</v>
      </c>
      <c r="I7" s="18">
        <v>6.25</v>
      </c>
      <c r="J7" s="18"/>
      <c r="K7" s="22">
        <f t="shared" ref="K7" si="0">AVERAGE(E7:I7)</f>
        <v>6</v>
      </c>
      <c r="L7" s="21">
        <f t="shared" ref="L7" si="1">SQRT(((SUM(IF(H7&lt;&gt;0,POWER(H7-K7,2),),IF(F7&lt;&gt;0, POWER(F7-K7,2),),IF(E7&lt;&gt;0, POWER(E7-K7,2),),IF(G7&lt;&gt;0, POWER(G7-K7,2),),IF(I7&lt;&gt;0, POWER(I7-K7,2),))/(COUNTA(E7:I7)-1))))</f>
        <v>0.31224989991991964</v>
      </c>
      <c r="M7" s="23">
        <f t="shared" ref="M7" si="2">L7/K7*100</f>
        <v>5.2041649986653278</v>
      </c>
      <c r="N7" s="22">
        <f t="shared" ref="N7" si="3">D7/3*(E7+F7+G7+H7+I7)</f>
        <v>13440</v>
      </c>
      <c r="O7" s="24">
        <f t="shared" ref="O7" si="4">N7/D7</f>
        <v>6</v>
      </c>
      <c r="P7" s="22">
        <f t="shared" ref="P7" si="5">ROUNDDOWN(O7,2)</f>
        <v>6</v>
      </c>
      <c r="Q7" s="16">
        <f t="shared" ref="Q7" si="6">P7*D7</f>
        <v>13440</v>
      </c>
    </row>
    <row r="8" spans="1:17" ht="15.75" x14ac:dyDescent="0.25">
      <c r="B8" s="10"/>
      <c r="C8" s="11"/>
      <c r="D8" s="11"/>
      <c r="E8" s="11"/>
      <c r="F8" s="11"/>
      <c r="G8" s="12">
        <f>SUMPRODUCT(D7:D7,G7:G7)</f>
        <v>12656</v>
      </c>
      <c r="H8" s="12">
        <f>SUMPRODUCT(D7:D7,H7:H7)</f>
        <v>13664</v>
      </c>
      <c r="I8" s="13">
        <f>SUMPRODUCT(D7:D7,I7:I7)</f>
        <v>14000</v>
      </c>
      <c r="Q8" s="5">
        <f>SUM(Q7:Q7)</f>
        <v>13440</v>
      </c>
    </row>
    <row r="9" spans="1:17" ht="15.75" x14ac:dyDescent="0.25">
      <c r="B9" s="26" t="s">
        <v>26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C11" s="6" t="s">
        <v>16</v>
      </c>
      <c r="F11" s="7"/>
    </row>
    <row r="12" spans="1:17" ht="15.75" x14ac:dyDescent="0.25">
      <c r="B12" s="17"/>
      <c r="C12" s="6" t="s">
        <v>17</v>
      </c>
      <c r="D12" s="6"/>
      <c r="E12" s="6"/>
      <c r="H12" s="27"/>
      <c r="I12" s="27"/>
      <c r="J12" s="27"/>
    </row>
    <row r="13" spans="1:17" ht="15.75" x14ac:dyDescent="0.25">
      <c r="C13" s="6" t="s">
        <v>18</v>
      </c>
      <c r="D13" s="6"/>
      <c r="E13" s="6"/>
      <c r="H13" s="6"/>
      <c r="I13" s="6"/>
      <c r="J13" s="6"/>
    </row>
    <row r="14" spans="1:17" ht="15.75" x14ac:dyDescent="0.25">
      <c r="C14" s="6"/>
      <c r="D14" s="6"/>
      <c r="E14" s="6"/>
      <c r="H14" s="6"/>
      <c r="I14" s="6"/>
      <c r="J14" s="6"/>
    </row>
    <row r="15" spans="1:17" ht="15.75" x14ac:dyDescent="0.25">
      <c r="B15" s="15">
        <v>46254</v>
      </c>
      <c r="C15" s="28" t="s">
        <v>25</v>
      </c>
      <c r="D15" s="28"/>
      <c r="E15" s="28"/>
      <c r="G15" s="8"/>
      <c r="H15" s="9"/>
      <c r="I15" s="9"/>
      <c r="J15" s="9"/>
    </row>
    <row r="16" spans="1:17" ht="15.75" x14ac:dyDescent="0.25">
      <c r="C16" s="6" t="s">
        <v>19</v>
      </c>
      <c r="D16" s="6"/>
      <c r="E16" s="6"/>
      <c r="H16" s="6"/>
      <c r="I16" s="6"/>
      <c r="J16" s="6"/>
    </row>
  </sheetData>
  <mergeCells count="12">
    <mergeCell ref="B9:Q9"/>
    <mergeCell ref="H12:J12"/>
    <mergeCell ref="C15:E15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2026-08-21T08:42:02Z</dcterms:modified>
</cp:coreProperties>
</file>