
<file path=[Content_Types].xml><?xml version="1.0" encoding="utf-8"?>
<Types xmlns="http://schemas.openxmlformats.org/package/2006/content-types">
  <Default Extension="svg" ContentType="image/svg+xml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 1" sheetId="1" state="visible" r:id="rId1"/>
  </sheets>
  <definedNames>
    <definedName name="_xlnm._FilterDatabase" localSheetId="0" hidden="1">'Лист 1'!$A$15:$R$22</definedName>
    <definedName name="OLE_LINK1" localSheetId="0">'Лист 1'!$A$12</definedName>
    <definedName name="_xlnm.Print_Area" localSheetId="0">'Лист 1'!$A$1:$R$23</definedName>
    <definedName name="_xlnm._FilterDatabase" localSheetId="0" hidden="1">'Лист 1'!$A$15:$R$22</definedName>
  </definedNames>
  <calcPr/>
</workbook>
</file>

<file path=xl/sharedStrings.xml><?xml version="1.0" encoding="utf-8"?>
<sst xmlns="http://schemas.openxmlformats.org/spreadsheetml/2006/main" count="38" uniqueCount="38">
  <si>
    <t xml:space="preserve">ПРИЛОЖЕНИЕ  К ЗАКУПОЧНОЙ СЕССИИ НА ЕАТ 
ОБОСНОВАНИЕ НАЧАЛЬНОЙ (МАКСИМАЛЬНОЙ) ЦЕНЫ КОНТРАКТА 
ИКЗ № 261780536502178050100100540510000000</t>
  </si>
  <si>
    <t xml:space="preserve">Поставка расходных материалов для отбора проб (иглы)</t>
  </si>
  <si>
    <t xml:space="preserve">(указывается предмет контракта)</t>
  </si>
  <si>
    <t xml:space="preserve">Дата подготовки обоснования начальной (максимальной) цены контракта: 25.03.2026</t>
  </si>
  <si>
    <r>
      <t xml:space="preserve"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контракта, </t>
    </r>
    <r>
      <rPr>
        <b/>
        <sz val="12"/>
        <rFont val="Times New Roman"/>
      </rPr>
      <t xml:space="preserve">не применяется.</t>
    </r>
  </si>
  <si>
    <t xml:space="preserve">Используемый метод определения начальной (максимальной) цены контракта: метод сопоставимых рыночных цен (анализ рынка).в соответствии со статьей 22 Федерального закона от 05.04.2013 года № 44-ФЗ «О контрактной системе в сфере закупок товаров, работ, услуг для обеспечения государственных и муниципальных нужд»</t>
  </si>
  <si>
    <t xml:space="preserve">Обоснование выбранного метода обоснования начальной (максимальной) цены контракта:  выбран метод сопоставимых рыночных цен (анализ рынка) в связи с тем, что он является приоритетным по отношению к остальным. Данный метод предусматривает подготовку рыночных предложений на условиях, заявленных заказчиком.
* При определении НМЦК Заказчиком применяется приказ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- далее приказ № 567. 
Информация о валюте, используемой для формирования цены контракта и расчетов с исполнителем: Российский рубль.</t>
  </si>
  <si>
    <t xml:space="preserve">Значение «Рыночная стоимость» рассчитана по формуле: 
 где:
  - начальная (максимальная) цена единицы товара (работы, услуги),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информации. </t>
  </si>
  <si>
    <t xml:space="preserve">Приложение таблица 11(4) п. 10 Приказа Россельхознадзора от 09.10.2015 N 686 (ред. от 29.01.2026) "Об утверждении нормативных затрат на обеспечение функций территориальных управлений Россельхознадзора"</t>
  </si>
  <si>
    <t xml:space="preserve">Таблица обоснования начальной (максимальной) цены контракта </t>
  </si>
  <si>
    <t xml:space="preserve">№ п/п</t>
  </si>
  <si>
    <t xml:space="preserve">Тип устройства</t>
  </si>
  <si>
    <t xml:space="preserve">Наименование товара, работы, услуги, входящих в объект закупки</t>
  </si>
  <si>
    <t xml:space="preserve">Единица измерения</t>
  </si>
  <si>
    <t xml:space="preserve">ПРЕДЕЛЬНАЯ ЦЕНА по Приказу 367</t>
  </si>
  <si>
    <t xml:space="preserve">Кол-во &lt;Vi&gt;</t>
  </si>
  <si>
    <t xml:space="preserve">Цена за единицу измерения товара, работы, услуги ссогласно источникам ценовой информации, руб.</t>
  </si>
  <si>
    <t xml:space="preserve">Однородность совокупности значений выявленных цен, используемых в настоящем расчете</t>
  </si>
  <si>
    <t xml:space="preserve">Н(М)ЦК  
по позиции, руб. (по п. 4 части 1 стать 93 44ФЗ)</t>
  </si>
  <si>
    <t xml:space="preserve">Начальная (максимальная) цена по позиции, руб.* (по п. 4 части 1 стать 93 44ФЗ)</t>
  </si>
  <si>
    <t xml:space="preserve">Н(М)ЦК  
по позиции, руб.</t>
  </si>
  <si>
    <t xml:space="preserve">Начальная (максимальная) цена по позиции, руб.*</t>
  </si>
  <si>
    <t xml:space="preserve">ОКПД2/ КТРУ</t>
  </si>
  <si>
    <t xml:space="preserve">Норматив    Приказ 686 Россельхознадзора</t>
  </si>
  <si>
    <t xml:space="preserve">Источник №1 
№ 1203-26/7                 от 12.03.2026</t>
  </si>
  <si>
    <t xml:space="preserve">Источник №2 
№ 25-2103-9                        от 10.03.2026 </t>
  </si>
  <si>
    <t xml:space="preserve">Источник №3 
№ 26-2106 от 10.03.2026</t>
  </si>
  <si>
    <t xml:space="preserve">Средняя арифметическая величина цены за единицы &lt;ц&gt; </t>
  </si>
  <si>
    <t xml:space="preserve">Среднее квадратичное отклонение</t>
  </si>
  <si>
    <r>
      <t xml:space="preserve">Коэффициент вариации V (%)           </t>
    </r>
    <r>
      <rPr>
        <i/>
        <sz val="12"/>
        <rFont val="Times New Roman"/>
      </rPr>
      <t xml:space="preserve">         (не должен превышать 33%)</t>
    </r>
  </si>
  <si>
    <t xml:space="preserve">Игла для забора крови, стандартная (18G 25 мм)</t>
  </si>
  <si>
    <t xml:space="preserve">32.50.13.190/
32.50.50.000-00002203</t>
  </si>
  <si>
    <t xml:space="preserve">Приложение № 11 таблица № 11(4) П. 28 Пробирка стеклянная/пластиковая вакуумная с наполнителем для конкретного вида исследования      не более 1шт.
не более 17,00</t>
  </si>
  <si>
    <t>шт.</t>
  </si>
  <si>
    <t xml:space="preserve">Игла для забора крови, стандартная (18G 38 мм)</t>
  </si>
  <si>
    <t xml:space="preserve">ИТОГО </t>
  </si>
  <si>
    <t xml:space="preserve">*При определении НМЦК контракта Заказчиком применяется приказ № 567, который не учитывает, что применение утвержденных формул определения НМЦК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 </t>
  </si>
  <si>
    <t xml:space="preserve">Работник Контрактной службы: 
Старший специалист 1 разряда отдела экономики, 
финансов и государственных закупок
                                                                              ___________________ /Цыба Н.В./
                                                                                                     (подпись)                    
     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</si>
</sst>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#,##0.00\ [$₽-419]"/>
    <numFmt numFmtId="161" formatCode="#,##0.00\ &quot;₽&quot;"/>
    <numFmt numFmtId="162" formatCode="#,##0.00;[Red]#,##0.00"/>
  </numFmts>
  <fonts count="12">
    <font>
      <sz val="10.000000"/>
      <color theme="1"/>
      <name val="Arial Cyr"/>
    </font>
    <font>
      <sz val="14.000000"/>
      <name val="Times New Roman"/>
    </font>
    <font>
      <b/>
      <sz val="14.000000"/>
      <name val="Times New Roman"/>
    </font>
    <font>
      <i/>
      <sz val="12.000000"/>
      <name val="Times New Roman"/>
    </font>
    <font>
      <sz val="12.000000"/>
      <name val="Times New Roman"/>
    </font>
    <font>
      <b/>
      <sz val="12.000000"/>
      <name val="Times New Roman"/>
    </font>
    <font>
      <b/>
      <sz val="12.000000"/>
      <color indexed="2"/>
      <name val="Times New Roman"/>
    </font>
    <font>
      <sz val="12.000000"/>
      <color indexed="2"/>
      <name val="Times New Roman"/>
    </font>
    <font>
      <b val="0"/>
      <i val="0"/>
      <strike val="0"/>
      <u val="none"/>
      <sz val="12.000000"/>
      <name val="Times New Roman"/>
    </font>
    <font>
      <sz val="10.000000"/>
      <name val="Times New Roman"/>
    </font>
    <font>
      <b/>
      <i/>
      <sz val="14.000000"/>
      <name val="Times New Roman"/>
    </font>
    <font>
      <b/>
      <sz val="16.000000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theme="0" tint="0"/>
        <bgColor theme="0" tint="0"/>
      </patternFill>
    </fill>
    <fill>
      <patternFill patternType="solid">
        <fgColor theme="0"/>
        <bgColor theme="0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4" tint="0.59999389629810485"/>
        <bgColor theme="4" tint="0.59999389629810485"/>
      </patternFill>
    </fill>
  </fills>
  <borders count="13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69">
    <xf fontId="0" fillId="0" borderId="0" numFmtId="0" xfId="0"/>
    <xf fontId="1" fillId="0" borderId="0" numFmtId="0" xfId="0" applyFont="1"/>
    <xf fontId="2" fillId="0" borderId="0" numFmtId="0" xfId="0" applyFont="1" applyAlignment="1">
      <alignment horizontal="right" vertical="top" wrapText="1"/>
    </xf>
    <xf fontId="2" fillId="2" borderId="1" numFmtId="0" xfId="0" applyFont="1" applyFill="1" applyBorder="1" applyAlignment="1">
      <alignment horizontal="center" vertical="top" wrapText="1"/>
    </xf>
    <xf fontId="3" fillId="0" borderId="2" numFmtId="0" xfId="0" applyFont="1" applyBorder="1" applyAlignment="1">
      <alignment horizontal="center" vertical="distributed"/>
    </xf>
    <xf fontId="1" fillId="0" borderId="0" numFmtId="0" xfId="0" applyFont="1" applyAlignment="1">
      <alignment vertical="center"/>
    </xf>
    <xf fontId="4" fillId="0" borderId="0" numFmtId="0" xfId="0" applyFont="1" applyAlignment="1">
      <alignment horizontal="left" vertical="center"/>
    </xf>
    <xf fontId="4" fillId="0" borderId="0" numFmtId="0" xfId="0" applyFont="1" applyAlignment="1">
      <alignment vertical="center" wrapText="1"/>
    </xf>
    <xf fontId="4" fillId="0" borderId="0" numFmtId="0" xfId="0" applyFont="1" applyAlignment="1">
      <alignment horizontal="left" vertical="center" wrapText="1"/>
    </xf>
    <xf fontId="4" fillId="2" borderId="0" numFmtId="0" xfId="0" applyFont="1" applyFill="1" applyAlignment="1">
      <alignment horizontal="left" vertical="center" wrapText="1"/>
    </xf>
    <xf fontId="5" fillId="0" borderId="0" numFmtId="0" xfId="0" applyFont="1" applyAlignment="1">
      <alignment horizontal="center" wrapText="1"/>
    </xf>
    <xf fontId="5" fillId="0" borderId="0" numFmtId="0" xfId="0" applyFont="1" applyAlignment="1">
      <alignment horizontal="center"/>
    </xf>
    <xf fontId="4" fillId="0" borderId="1" numFmtId="0" xfId="0" applyFont="1" applyBorder="1" applyAlignment="1">
      <alignment horizontal="center" wrapText="1"/>
    </xf>
    <xf fontId="4" fillId="0" borderId="1" numFmtId="0" xfId="0" applyFont="1" applyBorder="1" applyAlignment="1">
      <alignment horizontal="center"/>
    </xf>
    <xf fontId="4" fillId="0" borderId="3" numFmtId="0" xfId="0" applyFont="1" applyBorder="1" applyAlignment="1">
      <alignment horizontal="center" vertical="center" wrapText="1"/>
    </xf>
    <xf fontId="4" fillId="0" borderId="4" numFmtId="0" xfId="0" applyFont="1" applyBorder="1" applyAlignment="1">
      <alignment horizontal="center" vertical="center" wrapText="1"/>
    </xf>
    <xf fontId="6" fillId="0" borderId="4" numFmtId="0" xfId="0" applyFont="1" applyBorder="1" applyAlignment="1">
      <alignment horizontal="center" vertical="center" wrapText="1"/>
    </xf>
    <xf fontId="4" fillId="0" borderId="3" numFmtId="2" xfId="0" applyNumberFormat="1" applyFont="1" applyBorder="1" applyAlignment="1" applyProtection="1">
      <alignment horizontal="center" vertical="top" wrapText="1"/>
    </xf>
    <xf fontId="4" fillId="0" borderId="5" numFmtId="0" xfId="0" applyFont="1" applyBorder="1" applyAlignment="1">
      <alignment horizontal="center" vertical="center" wrapText="1"/>
    </xf>
    <xf fontId="6" fillId="0" borderId="5" numFmtId="0" xfId="0" applyFont="1" applyBorder="1" applyAlignment="1">
      <alignment horizontal="center" vertical="center" wrapText="1"/>
    </xf>
    <xf fontId="5" fillId="2" borderId="3" numFmtId="0" xfId="0" applyFont="1" applyFill="1" applyBorder="1" applyAlignment="1">
      <alignment horizontal="center" vertical="center" wrapText="1"/>
    </xf>
    <xf fontId="4" fillId="0" borderId="3" numFmtId="0" xfId="0" applyFont="1" applyBorder="1" applyAlignment="1" applyProtection="1">
      <alignment horizontal="center" vertical="center" wrapText="1"/>
    </xf>
    <xf fontId="4" fillId="0" borderId="3" numFmtId="0" xfId="0" applyFont="1" applyBorder="1" applyAlignment="1" applyProtection="1">
      <alignment horizontal="center" vertical="top" wrapText="1"/>
    </xf>
    <xf fontId="4" fillId="0" borderId="3" numFmtId="0" xfId="0" applyFont="1" applyBorder="1" applyAlignment="1">
      <alignment horizontal="center" wrapText="1"/>
    </xf>
    <xf fontId="4" fillId="3" borderId="3" numFmtId="0" xfId="0" applyFont="1" applyFill="1" applyBorder="1" applyAlignment="1">
      <alignment horizontal="center" wrapText="1"/>
    </xf>
    <xf fontId="7" fillId="3" borderId="3" numFmtId="0" xfId="0" applyFont="1" applyFill="1" applyBorder="1" applyAlignment="1">
      <alignment horizontal="center" wrapText="1"/>
    </xf>
    <xf fontId="4" fillId="2" borderId="3" numFmtId="0" xfId="0" applyFont="1" applyFill="1" applyBorder="1" applyAlignment="1">
      <alignment horizontal="center" wrapText="1"/>
    </xf>
    <xf fontId="4" fillId="2" borderId="4" numFmtId="0" xfId="0" applyFont="1" applyFill="1" applyBorder="1" applyAlignment="1">
      <alignment horizontal="center" wrapText="1"/>
    </xf>
    <xf fontId="4" fillId="3" borderId="4" numFmtId="0" xfId="0" applyFont="1" applyFill="1" applyBorder="1" applyAlignment="1">
      <alignment horizontal="center" wrapText="1"/>
    </xf>
    <xf fontId="4" fillId="0" borderId="4" numFmtId="0" xfId="0" applyFont="1" applyBorder="1" applyAlignment="1">
      <alignment horizontal="center" wrapText="1"/>
    </xf>
    <xf fontId="8" fillId="3" borderId="3" numFmtId="0" xfId="0" applyFont="1" applyFill="1" applyBorder="1" applyAlignment="1">
      <alignment horizontal="left" vertical="center" wrapText="1"/>
    </xf>
    <xf fontId="9" fillId="0" borderId="0" numFmtId="0" xfId="0" applyFont="1" applyAlignment="1">
      <alignment horizontal="center" vertical="center" wrapText="1"/>
    </xf>
    <xf fontId="9" fillId="2" borderId="3" numFmtId="0" xfId="0" applyFont="1" applyFill="1" applyBorder="1" applyAlignment="1">
      <alignment horizontal="center" wrapText="1"/>
    </xf>
    <xf fontId="4" fillId="3" borderId="3" numFmtId="0" xfId="0" applyFont="1" applyFill="1" applyBorder="1" applyAlignment="1">
      <alignment horizontal="center" vertical="center" wrapText="1"/>
    </xf>
    <xf fontId="7" fillId="3" borderId="3" numFmtId="0" xfId="0" applyFont="1" applyFill="1" applyBorder="1" applyAlignment="1">
      <alignment horizontal="center" vertical="center" wrapText="1"/>
    </xf>
    <xf fontId="4" fillId="3" borderId="6" numFmtId="3" xfId="0" applyNumberFormat="1" applyFont="1" applyFill="1" applyBorder="1" applyAlignment="1">
      <alignment horizontal="center" vertical="center" wrapText="1"/>
    </xf>
    <xf fontId="4" fillId="2" borderId="7" numFmtId="160" xfId="0" applyNumberFormat="1" applyFont="1" applyFill="1" applyBorder="1" applyAlignment="1">
      <alignment horizontal="center" vertical="center" wrapText="1"/>
    </xf>
    <xf fontId="4" fillId="3" borderId="7" numFmtId="161" xfId="0" applyNumberFormat="1" applyFont="1" applyFill="1" applyBorder="1" applyAlignment="1">
      <alignment horizontal="center" vertical="center" wrapText="1"/>
    </xf>
    <xf fontId="4" fillId="3" borderId="7" numFmtId="4" xfId="0" applyNumberFormat="1" applyFont="1" applyFill="1" applyBorder="1" applyAlignment="1">
      <alignment horizontal="center" vertical="center" wrapText="1"/>
    </xf>
    <xf fontId="4" fillId="0" borderId="7" numFmtId="161" xfId="0" applyNumberFormat="1" applyFont="1" applyBorder="1" applyAlignment="1">
      <alignment horizontal="center" vertical="center" wrapText="1"/>
    </xf>
    <xf fontId="4" fillId="4" borderId="7" numFmtId="161" xfId="0" applyNumberFormat="1" applyFont="1" applyFill="1" applyBorder="1" applyAlignment="1">
      <alignment horizontal="center" vertical="center" wrapText="1"/>
    </xf>
    <xf fontId="4" fillId="0" borderId="8" numFmtId="161" xfId="0" applyNumberFormat="1" applyFont="1" applyBorder="1" applyAlignment="1">
      <alignment horizontal="center" vertical="center" wrapText="1"/>
    </xf>
    <xf fontId="4" fillId="5" borderId="3" numFmtId="161" xfId="0" applyNumberFormat="1" applyFont="1" applyFill="1" applyBorder="1" applyAlignment="1">
      <alignment horizontal="center" vertical="center" wrapText="1"/>
    </xf>
    <xf fontId="9" fillId="2" borderId="8" numFmtId="0" xfId="0" applyFont="1" applyFill="1" applyBorder="1" applyAlignment="1">
      <alignment horizontal="center" wrapText="1"/>
    </xf>
    <xf fontId="5" fillId="0" borderId="3" numFmtId="0" xfId="0" applyFont="1" applyBorder="1" applyAlignment="1">
      <alignment horizontal="center" vertical="center" wrapText="1"/>
    </xf>
    <xf fontId="5" fillId="0" borderId="5" numFmtId="0" xfId="0" applyFont="1" applyBorder="1" applyAlignment="1">
      <alignment horizontal="center" vertical="center" wrapText="1"/>
    </xf>
    <xf fontId="5" fillId="0" borderId="9" numFmtId="0" xfId="0" applyFont="1" applyBorder="1" applyAlignment="1">
      <alignment horizontal="center" vertical="center" wrapText="1"/>
    </xf>
    <xf fontId="2" fillId="0" borderId="3" numFmtId="162" xfId="0" applyNumberFormat="1" applyFont="1" applyBorder="1" applyAlignment="1">
      <alignment horizontal="center" vertical="center" wrapText="1"/>
    </xf>
    <xf fontId="4" fillId="0" borderId="0" numFmtId="0" xfId="0" applyFont="1" applyAlignment="1">
      <alignment vertical="top"/>
    </xf>
    <xf fontId="1" fillId="0" borderId="3" numFmtId="0" xfId="0" applyFont="1" applyBorder="1" applyAlignment="1">
      <alignment horizontal="center" wrapText="1"/>
    </xf>
    <xf fontId="2" fillId="0" borderId="3" numFmtId="0" xfId="0" applyFont="1" applyBorder="1" applyAlignment="1">
      <alignment vertical="center" wrapText="1"/>
    </xf>
    <xf fontId="10" fillId="2" borderId="3" numFmtId="0" xfId="0" applyFont="1" applyFill="1" applyBorder="1" applyAlignment="1">
      <alignment vertical="center" wrapText="1"/>
    </xf>
    <xf fontId="10" fillId="2" borderId="3" numFmtId="160" xfId="0" applyNumberFormat="1" applyFont="1" applyFill="1" applyBorder="1" applyAlignment="1">
      <alignment vertical="center" wrapText="1"/>
    </xf>
    <xf fontId="10" fillId="2" borderId="6" numFmtId="0" xfId="0" applyFont="1" applyFill="1" applyBorder="1" applyAlignment="1">
      <alignment horizontal="center" vertical="center" wrapText="1"/>
    </xf>
    <xf fontId="2" fillId="0" borderId="10" numFmtId="161" xfId="0" applyNumberFormat="1" applyFont="1" applyBorder="1" applyAlignment="1">
      <alignment horizontal="center" vertical="center" wrapText="1"/>
    </xf>
    <xf fontId="2" fillId="0" borderId="11" numFmtId="0" xfId="0" applyFont="1" applyBorder="1" applyAlignment="1">
      <alignment horizontal="center" vertical="center" wrapText="1"/>
    </xf>
    <xf fontId="2" fillId="0" borderId="12" numFmtId="0" xfId="0" applyFont="1" applyBorder="1" applyAlignment="1">
      <alignment horizontal="center" vertical="center" wrapText="1"/>
    </xf>
    <xf fontId="2" fillId="0" borderId="8" numFmtId="0" xfId="0" applyFont="1" applyBorder="1" applyAlignment="1">
      <alignment horizontal="center" vertical="center" wrapText="1"/>
    </xf>
    <xf fontId="2" fillId="4" borderId="3" numFmtId="161" xfId="0" applyNumberFormat="1" applyFont="1" applyFill="1" applyBorder="1" applyAlignment="1">
      <alignment horizontal="center" vertical="center" wrapText="1"/>
    </xf>
    <xf fontId="2" fillId="0" borderId="3" numFmtId="0" xfId="0" applyFont="1" applyBorder="1" applyAlignment="1">
      <alignment horizontal="center" vertical="center" wrapText="1"/>
    </xf>
    <xf fontId="11" fillId="6" borderId="3" numFmtId="161" xfId="0" applyNumberFormat="1" applyFont="1" applyFill="1" applyBorder="1" applyAlignment="1">
      <alignment horizontal="center" vertical="center" wrapText="1"/>
    </xf>
    <xf fontId="1" fillId="0" borderId="0" numFmtId="0" xfId="0" applyFont="1" applyAlignment="1">
      <alignment horizontal="justify" vertical="top" wrapText="1"/>
    </xf>
    <xf fontId="0" fillId="2" borderId="0" numFmtId="0" xfId="0" applyFill="1"/>
    <xf fontId="1" fillId="2" borderId="0" numFmtId="0" xfId="0" applyFont="1" applyFill="1"/>
    <xf fontId="1" fillId="2" borderId="0" numFmtId="160" xfId="0" applyNumberFormat="1" applyFont="1" applyFill="1"/>
    <xf fontId="1" fillId="2" borderId="0" numFmtId="3" xfId="0" applyNumberFormat="1" applyFont="1" applyFill="1"/>
    <xf fontId="1" fillId="2" borderId="0" numFmtId="4" xfId="0" applyNumberFormat="1" applyFont="1" applyFill="1"/>
    <xf fontId="1" fillId="0" borderId="0" numFmtId="0" xfId="0" applyFont="1" applyAlignment="1">
      <alignment horizontal="left" vertical="top" wrapText="1"/>
    </xf>
    <xf fontId="1" fillId="0" borderId="0" numFmtId="161" xfId="0" applyNumberFormat="1" applyFont="1"/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media1.svg"/><Relationship Id="rId3" Type="http://schemas.openxmlformats.org/officeDocument/2006/relationships/image" Target="../media/image2.png"/><Relationship Id="rId4" Type="http://schemas.openxmlformats.org/officeDocument/2006/relationships/image" Target="../media/media2.svg"/><Relationship Id="rId5" Type="http://schemas.openxmlformats.org/officeDocument/2006/relationships/image" Target="../media/image3.png"/><Relationship Id="rId6" Type="http://schemas.openxmlformats.org/officeDocument/2006/relationships/image" Target="../media/media3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13</xdr:col>
      <xdr:colOff>266697</xdr:colOff>
      <xdr:row>12</xdr:row>
      <xdr:rowOff>723897</xdr:rowOff>
    </xdr:from>
    <xdr:to>
      <xdr:col>13</xdr:col>
      <xdr:colOff>1009647</xdr:colOff>
      <xdr:row>12</xdr:row>
      <xdr:rowOff>1133471</xdr:rowOff>
    </xdr:to>
    <xdr:pic>
      <xdr:nvPicPr>
        <xdr:cNvPr id="4" name="Picture 1"/>
        <xdr:cNvPicPr>
          <a:picLocks noChangeAspect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11163297" y="9248771"/>
          <a:ext cx="742949" cy="409574"/>
        </a:xfrm>
        <a:prstGeom prst="rect">
          <a:avLst/>
        </a:prstGeom>
        <a:noFill/>
      </xdr:spPr>
    </xdr:pic>
    <xdr:clientData/>
  </xdr:twoCellAnchor>
  <xdr:twoCellAnchor editAs="twoCell">
    <xdr:from>
      <xdr:col>11</xdr:col>
      <xdr:colOff>1176203</xdr:colOff>
      <xdr:row>12</xdr:row>
      <xdr:rowOff>656329</xdr:rowOff>
    </xdr:from>
    <xdr:to>
      <xdr:col>12</xdr:col>
      <xdr:colOff>1276345</xdr:colOff>
      <xdr:row>12</xdr:row>
      <xdr:rowOff>1087632</xdr:rowOff>
    </xdr:to>
    <xdr:pic>
      <xdr:nvPicPr>
        <xdr:cNvPr id="5" name="Picture 2"/>
        <xdr:cNvPicPr>
          <a:picLocks noChangeAspect="1"/>
        </xdr:cNvPicPr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9358179" y="9181204"/>
          <a:ext cx="1376490" cy="431301"/>
        </a:xfrm>
        <a:prstGeom prst="rect">
          <a:avLst/>
        </a:prstGeom>
        <a:noFill/>
      </xdr:spPr>
    </xdr:pic>
    <xdr:clientData/>
  </xdr:twoCellAnchor>
  <xdr:twoCellAnchor editAs="twoCell">
    <xdr:from>
      <xdr:col>8</xdr:col>
      <xdr:colOff>1022938</xdr:colOff>
      <xdr:row>7</xdr:row>
      <xdr:rowOff>58783</xdr:rowOff>
    </xdr:from>
    <xdr:to>
      <xdr:col>9</xdr:col>
      <xdr:colOff>1316455</xdr:colOff>
      <xdr:row>7</xdr:row>
      <xdr:rowOff>382187</xdr:rowOff>
    </xdr:to>
    <xdr:pic>
      <xdr:nvPicPr>
        <xdr:cNvPr id="6" name="Рисунок 7"/>
        <xdr:cNvPicPr>
          <a:picLocks noChangeAspect="1"/>
        </xdr:cNvPicPr>
      </xdr:nvPicPr>
      <xdr:blipFill>
        <a:blip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/>
      </xdr:blipFill>
      <xdr:spPr bwMode="auto">
        <a:xfrm>
          <a:off x="4880563" y="5430885"/>
          <a:ext cx="1607967" cy="323402"/>
        </a:xfrm>
        <a:prstGeom prst="rect">
          <a:avLst/>
        </a:prstGeom>
        <a:noFill/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view="pageBreakPreview" topLeftCell="K10" zoomScale="100" workbookViewId="0">
      <selection activeCell="O21" activeCellId="0" sqref="O21"/>
    </sheetView>
  </sheetViews>
  <sheetFormatPr defaultColWidth="9.140625" defaultRowHeight="18" customHeight="1"/>
  <cols>
    <col bestFit="1" customWidth="1" min="1" max="1" style="1" width="7.140625"/>
    <col customWidth="1" hidden="1" min="2" max="2" style="1" width="11.85546875"/>
    <col customWidth="1" min="3" max="3" style="1" width="31.421875"/>
    <col customWidth="1" hidden="1" min="4" max="4" style="1" width="12.00390625"/>
    <col customWidth="1" hidden="1" min="5" max="5" style="1" width="19.421875"/>
    <col customWidth="1" min="6" max="6" style="1" width="9.7109375"/>
    <col customWidth="1" hidden="1" min="7" max="7" style="1" width="20.85546875"/>
    <col customWidth="1" min="8" max="8" style="1" width="9.5703125"/>
    <col customWidth="1" min="9" max="9" style="1" width="19.7109375"/>
    <col customWidth="1" min="10" max="10" style="1" width="23.7109375"/>
    <col customWidth="1" min="11" max="11" style="1" width="21.42578125"/>
    <col customWidth="1" min="12" max="12" style="1" width="19.140625"/>
    <col customWidth="1" min="13" max="13" style="1" width="21.5703125"/>
    <col customWidth="1" min="14" max="14" style="1" width="18.28515625"/>
    <col customWidth="1" min="15" max="15" style="1" width="17.85546875"/>
    <col customWidth="1" min="16" max="16" style="1" width="42.7109375"/>
    <col customWidth="1" min="17" max="17" style="1" width="17.85546875"/>
    <col customWidth="1" min="18" max="18" style="1" width="42.7109375"/>
    <col customWidth="1" min="19" max="257" style="1" width="9.140625"/>
  </cols>
  <sheetData>
    <row r="1" ht="108.7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34.5" customHeight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15.75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="5" customFormat="1" ht="25.5" customHeight="1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="5" customFormat="1" ht="57.75" customHeight="1">
      <c r="A5" s="7" t="s">
        <v>4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6" s="5" customFormat="1" ht="57.75" customHeight="1">
      <c r="A6" s="7" t="s">
        <v>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="5" customFormat="1" ht="123" customHeight="1">
      <c r="A7" s="8" t="s">
        <v>6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="5" customFormat="1" ht="123" customHeight="1">
      <c r="A8" s="8" t="s">
        <v>7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="5" customFormat="1" ht="38.25" customHeight="1">
      <c r="A9" s="9" t="s">
        <v>8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</row>
    <row r="10" ht="18.75">
      <c r="A10" s="10" t="s">
        <v>9</v>
      </c>
      <c r="B10" s="10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</row>
    <row r="11" ht="15" customHeight="1">
      <c r="A11" s="12"/>
      <c r="B11" s="12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r="12" ht="54" customHeight="1">
      <c r="A12" s="14" t="s">
        <v>10</v>
      </c>
      <c r="B12" s="15" t="s">
        <v>11</v>
      </c>
      <c r="C12" s="14" t="s">
        <v>12</v>
      </c>
      <c r="D12" s="14"/>
      <c r="E12" s="14"/>
      <c r="F12" s="14" t="s">
        <v>13</v>
      </c>
      <c r="G12" s="16" t="s">
        <v>14</v>
      </c>
      <c r="H12" s="14" t="s">
        <v>15</v>
      </c>
      <c r="I12" s="14" t="s">
        <v>16</v>
      </c>
      <c r="J12" s="14"/>
      <c r="K12" s="14"/>
      <c r="L12" s="17" t="s">
        <v>17</v>
      </c>
      <c r="M12" s="17"/>
      <c r="N12" s="17"/>
      <c r="O12" s="14" t="s">
        <v>18</v>
      </c>
      <c r="P12" s="14" t="s">
        <v>19</v>
      </c>
      <c r="Q12" s="14" t="s">
        <v>20</v>
      </c>
      <c r="R12" s="14" t="s">
        <v>21</v>
      </c>
    </row>
    <row r="13" ht="94.5" customHeight="1">
      <c r="A13" s="14"/>
      <c r="B13" s="18"/>
      <c r="C13" s="14"/>
      <c r="D13" s="14" t="s">
        <v>22</v>
      </c>
      <c r="E13" s="14" t="s">
        <v>23</v>
      </c>
      <c r="F13" s="14"/>
      <c r="G13" s="19"/>
      <c r="H13" s="14"/>
      <c r="I13" s="20" t="s">
        <v>24</v>
      </c>
      <c r="J13" s="20" t="s">
        <v>25</v>
      </c>
      <c r="K13" s="20" t="s">
        <v>26</v>
      </c>
      <c r="L13" s="21" t="s">
        <v>27</v>
      </c>
      <c r="M13" s="22" t="s">
        <v>28</v>
      </c>
      <c r="N13" s="22" t="s">
        <v>29</v>
      </c>
      <c r="O13" s="14"/>
      <c r="P13" s="14"/>
      <c r="Q13" s="14"/>
      <c r="R13" s="14"/>
    </row>
    <row r="14" ht="18.75">
      <c r="A14" s="23">
        <v>1</v>
      </c>
      <c r="B14" s="23"/>
      <c r="C14" s="24">
        <v>2</v>
      </c>
      <c r="D14" s="24"/>
      <c r="E14" s="24"/>
      <c r="F14" s="24">
        <v>4</v>
      </c>
      <c r="G14" s="25"/>
      <c r="H14" s="24">
        <v>5</v>
      </c>
      <c r="I14" s="26">
        <v>6</v>
      </c>
      <c r="J14" s="26">
        <v>7</v>
      </c>
      <c r="K14" s="26">
        <v>8</v>
      </c>
      <c r="L14" s="24">
        <v>10</v>
      </c>
      <c r="M14" s="24">
        <v>11</v>
      </c>
      <c r="N14" s="24">
        <v>12</v>
      </c>
      <c r="O14" s="24">
        <v>13</v>
      </c>
      <c r="P14" s="24">
        <v>14</v>
      </c>
      <c r="Q14" s="24">
        <v>15</v>
      </c>
      <c r="R14" s="24">
        <v>16</v>
      </c>
    </row>
    <row r="15" ht="18.75">
      <c r="A15" s="23"/>
      <c r="B15" s="23"/>
      <c r="C15" s="24"/>
      <c r="D15" s="24"/>
      <c r="E15" s="24"/>
      <c r="F15" s="24"/>
      <c r="G15" s="25"/>
      <c r="H15" s="24"/>
      <c r="I15" s="27"/>
      <c r="J15" s="27"/>
      <c r="K15" s="27"/>
      <c r="L15" s="28"/>
      <c r="M15" s="28"/>
      <c r="N15" s="28"/>
      <c r="O15" s="29"/>
      <c r="P15" s="28"/>
      <c r="Q15" s="23"/>
      <c r="R15" s="24"/>
    </row>
    <row r="16" ht="34.5" customHeight="1">
      <c r="A16" s="23">
        <v>1</v>
      </c>
      <c r="B16" s="23"/>
      <c r="C16" s="30" t="s">
        <v>30</v>
      </c>
      <c r="D16" s="31" t="s">
        <v>31</v>
      </c>
      <c r="E16" s="32" t="s">
        <v>32</v>
      </c>
      <c r="F16" s="33" t="s">
        <v>33</v>
      </c>
      <c r="G16" s="34"/>
      <c r="H16" s="35">
        <v>5500</v>
      </c>
      <c r="I16" s="36">
        <v>22</v>
      </c>
      <c r="J16" s="36">
        <v>23</v>
      </c>
      <c r="K16" s="36">
        <v>24</v>
      </c>
      <c r="L16" s="37">
        <f t="shared" ref="L16:L17" si="0">AVERAGE(I16:K16)</f>
        <v>23</v>
      </c>
      <c r="M16" s="37">
        <f t="shared" ref="M16:M17" si="1">SQRT(((SUM((POWER(I16-L16,2)),(POWER(J16-L16,2)),(POWER(K16-L16,2))))/(3-1)))</f>
        <v>1</v>
      </c>
      <c r="N16" s="38">
        <f t="shared" ref="N16:N17" si="2">M16/L16*100</f>
        <v>4.3478260869565215</v>
      </c>
      <c r="O16" s="39">
        <f t="shared" ref="O16:O17" si="3">ROUND(I16,2)</f>
        <v>22</v>
      </c>
      <c r="P16" s="40">
        <f t="shared" ref="P16:P17" si="4">O16*H16</f>
        <v>121000</v>
      </c>
      <c r="Q16" s="41">
        <f t="shared" ref="Q16:Q17" si="5">L16</f>
        <v>23</v>
      </c>
      <c r="R16" s="42">
        <f t="shared" ref="R16:R17" si="6">Q16*H16</f>
        <v>126500</v>
      </c>
      <c r="S16" s="1"/>
    </row>
    <row r="17" ht="36" customHeight="1">
      <c r="A17" s="23">
        <v>2</v>
      </c>
      <c r="B17" s="23"/>
      <c r="C17" s="30" t="s">
        <v>34</v>
      </c>
      <c r="D17" s="31"/>
      <c r="E17" s="43"/>
      <c r="F17" s="33" t="s">
        <v>33</v>
      </c>
      <c r="G17" s="34"/>
      <c r="H17" s="35">
        <v>3000</v>
      </c>
      <c r="I17" s="36">
        <v>25</v>
      </c>
      <c r="J17" s="36">
        <v>26</v>
      </c>
      <c r="K17" s="36">
        <v>27</v>
      </c>
      <c r="L17" s="37">
        <f t="shared" si="0"/>
        <v>26</v>
      </c>
      <c r="M17" s="37">
        <f t="shared" si="1"/>
        <v>1</v>
      </c>
      <c r="N17" s="38">
        <f t="shared" si="2"/>
        <v>3.8461538461538463</v>
      </c>
      <c r="O17" s="39">
        <f t="shared" si="3"/>
        <v>25</v>
      </c>
      <c r="P17" s="40">
        <f t="shared" si="4"/>
        <v>75000</v>
      </c>
      <c r="Q17" s="41">
        <f t="shared" si="5"/>
        <v>26</v>
      </c>
      <c r="R17" s="42">
        <f t="shared" si="6"/>
        <v>78000</v>
      </c>
      <c r="S17" s="1"/>
    </row>
    <row r="18" ht="18.75" customHeight="1">
      <c r="A18" s="44">
        <v>3</v>
      </c>
      <c r="B18" s="44"/>
      <c r="C18" s="44"/>
      <c r="D18" s="45"/>
      <c r="E18" s="45"/>
      <c r="F18" s="44"/>
      <c r="G18" s="45"/>
      <c r="H18" s="45"/>
      <c r="I18" s="45"/>
      <c r="J18" s="45"/>
      <c r="K18" s="45"/>
      <c r="L18" s="46"/>
      <c r="M18" s="46"/>
      <c r="N18" s="46"/>
      <c r="O18" s="45"/>
      <c r="P18" s="45"/>
      <c r="Q18" s="44"/>
      <c r="R18" s="47"/>
      <c r="S18" s="1"/>
    </row>
    <row r="19" s="48" customFormat="1" ht="83.25" customHeight="1">
      <c r="A19" s="49"/>
      <c r="B19" s="49"/>
      <c r="C19" s="49"/>
      <c r="D19" s="49"/>
      <c r="E19" s="49"/>
      <c r="F19" s="50"/>
      <c r="G19" s="50"/>
      <c r="H19" s="50"/>
      <c r="I19" s="51"/>
      <c r="J19" s="52"/>
      <c r="K19" s="53"/>
      <c r="L19" s="54"/>
      <c r="M19" s="55"/>
      <c r="N19" s="56"/>
      <c r="O19" s="57" t="s">
        <v>35</v>
      </c>
      <c r="P19" s="58">
        <f>P16+P17</f>
        <v>196000</v>
      </c>
      <c r="Q19" s="59" t="s">
        <v>35</v>
      </c>
      <c r="R19" s="60">
        <f>SUM(R16:R17)</f>
        <v>204500</v>
      </c>
      <c r="S19" s="48"/>
    </row>
    <row r="20" ht="90.75" customHeight="1">
      <c r="A20" s="61" t="s">
        <v>36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1"/>
    </row>
    <row r="21" s="62" customFormat="1" ht="18" customHeight="1">
      <c r="A21" s="62"/>
      <c r="B21" s="62"/>
      <c r="C21" s="62"/>
      <c r="D21" s="62"/>
      <c r="E21" s="62"/>
      <c r="F21" s="62"/>
      <c r="G21" s="62"/>
      <c r="H21" s="63"/>
      <c r="I21" s="64"/>
      <c r="J21" s="64"/>
      <c r="K21" s="65"/>
      <c r="L21" s="62"/>
      <c r="M21" s="62"/>
      <c r="N21" s="66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2"/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2"/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2"/>
      <c r="CK21" s="62"/>
      <c r="CL21" s="62"/>
      <c r="CM21" s="62"/>
      <c r="CN21" s="62"/>
      <c r="CO21" s="62"/>
      <c r="CP21" s="62"/>
      <c r="CQ21" s="62"/>
      <c r="CR21" s="62"/>
      <c r="CS21" s="62"/>
      <c r="CT21" s="62"/>
      <c r="CU21" s="62"/>
      <c r="CV21" s="62"/>
      <c r="CW21" s="62"/>
      <c r="CX21" s="62"/>
      <c r="CY21" s="62"/>
      <c r="CZ21" s="62"/>
      <c r="DA21" s="62"/>
      <c r="DB21" s="62"/>
      <c r="DC21" s="62"/>
      <c r="DD21" s="62"/>
      <c r="DE21" s="62"/>
      <c r="DF21" s="62"/>
      <c r="DG21" s="62"/>
      <c r="DH21" s="62"/>
      <c r="DI21" s="62"/>
      <c r="DJ21" s="62"/>
      <c r="DK21" s="62"/>
      <c r="DL21" s="62"/>
      <c r="DM21" s="62"/>
      <c r="DN21" s="62"/>
      <c r="DO21" s="62"/>
      <c r="DP21" s="62"/>
      <c r="DQ21" s="62"/>
      <c r="DR21" s="62"/>
      <c r="DS21" s="62"/>
      <c r="DT21" s="62"/>
      <c r="DU21" s="62"/>
      <c r="DV21" s="62"/>
      <c r="DW21" s="62"/>
      <c r="DX21" s="62"/>
      <c r="DY21" s="62"/>
      <c r="DZ21" s="62"/>
      <c r="EA21" s="62"/>
      <c r="EB21" s="62"/>
      <c r="EC21" s="62"/>
      <c r="ED21" s="62"/>
      <c r="EE21" s="62"/>
      <c r="EF21" s="62"/>
      <c r="EG21" s="62"/>
      <c r="EH21" s="62"/>
      <c r="EI21" s="62"/>
      <c r="EJ21" s="62"/>
      <c r="EK21" s="62"/>
      <c r="EL21" s="62"/>
      <c r="EM21" s="62"/>
      <c r="EN21" s="62"/>
      <c r="EO21" s="62"/>
      <c r="EP21" s="62"/>
      <c r="EQ21" s="62"/>
      <c r="ER21" s="62"/>
      <c r="ES21" s="62"/>
      <c r="ET21" s="62"/>
      <c r="EU21" s="62"/>
      <c r="EV21" s="62"/>
      <c r="EW21" s="62"/>
      <c r="EX21" s="62"/>
      <c r="EY21" s="62"/>
      <c r="EZ21" s="62"/>
      <c r="FA21" s="62"/>
      <c r="FB21" s="62"/>
      <c r="FC21" s="62"/>
      <c r="FD21" s="62"/>
      <c r="FE21" s="62"/>
      <c r="FF21" s="62"/>
      <c r="FG21" s="62"/>
      <c r="FH21" s="62"/>
      <c r="FI21" s="62"/>
      <c r="FJ21" s="62"/>
      <c r="FK21" s="62"/>
      <c r="FL21" s="62"/>
      <c r="FM21" s="62"/>
      <c r="FN21" s="62"/>
      <c r="FO21" s="62"/>
      <c r="FP21" s="62"/>
      <c r="FQ21" s="62"/>
      <c r="FR21" s="62"/>
      <c r="FS21" s="62"/>
      <c r="FT21" s="62"/>
      <c r="FU21" s="62"/>
      <c r="FV21" s="62"/>
      <c r="FW21" s="62"/>
      <c r="FX21" s="62"/>
      <c r="FY21" s="62"/>
      <c r="FZ21" s="62"/>
      <c r="GA21" s="62"/>
      <c r="GB21" s="62"/>
      <c r="GC21" s="62"/>
      <c r="GD21" s="62"/>
      <c r="GE21" s="62"/>
      <c r="GF21" s="62"/>
      <c r="GG21" s="62"/>
      <c r="GH21" s="62"/>
      <c r="GI21" s="62"/>
      <c r="GJ21" s="62"/>
      <c r="GK21" s="62"/>
      <c r="GL21" s="62"/>
      <c r="GM21" s="62"/>
      <c r="GN21" s="62"/>
      <c r="GO21" s="62"/>
      <c r="GP21" s="62"/>
      <c r="GQ21" s="62"/>
      <c r="GR21" s="62"/>
      <c r="GS21" s="62"/>
      <c r="GT21" s="62"/>
      <c r="GU21" s="62"/>
      <c r="GV21" s="62"/>
      <c r="GW21" s="62"/>
      <c r="GX21" s="62"/>
      <c r="GY21" s="62"/>
      <c r="GZ21" s="62"/>
      <c r="HA21" s="62"/>
      <c r="HB21" s="62"/>
      <c r="HC21" s="62"/>
      <c r="HD21" s="62"/>
      <c r="HE21" s="62"/>
      <c r="HF21" s="62"/>
      <c r="HG21" s="62"/>
      <c r="HH21" s="62"/>
      <c r="HI21" s="62"/>
      <c r="HJ21" s="62"/>
      <c r="HK21" s="62"/>
      <c r="HL21" s="62"/>
      <c r="HM21" s="62"/>
      <c r="HN21" s="62"/>
      <c r="HO21" s="62"/>
      <c r="HP21" s="62"/>
      <c r="HQ21" s="62"/>
      <c r="HR21" s="62"/>
      <c r="HS21" s="62"/>
      <c r="HT21" s="62"/>
      <c r="HU21" s="62"/>
      <c r="HV21" s="62"/>
      <c r="HW21" s="62"/>
      <c r="HX21" s="62"/>
      <c r="HY21" s="62"/>
      <c r="HZ21" s="62"/>
      <c r="IA21" s="62"/>
      <c r="IB21" s="62"/>
      <c r="IC21" s="62"/>
      <c r="ID21" s="62"/>
      <c r="IE21" s="62"/>
      <c r="IF21" s="62"/>
      <c r="IG21" s="62"/>
      <c r="IH21" s="62"/>
      <c r="II21" s="62"/>
      <c r="IJ21" s="62"/>
      <c r="IK21" s="62"/>
      <c r="IL21" s="62"/>
      <c r="IM21" s="62"/>
      <c r="IN21" s="62"/>
      <c r="IO21" s="62"/>
      <c r="IP21" s="62"/>
      <c r="IQ21" s="62"/>
      <c r="IR21" s="62"/>
      <c r="IS21" s="62"/>
      <c r="IT21" s="62"/>
      <c r="IU21" s="62"/>
      <c r="IV21" s="62"/>
      <c r="IW21" s="62"/>
    </row>
    <row r="22" ht="100.5" customHeight="1">
      <c r="A22" s="67" t="s">
        <v>37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1"/>
    </row>
    <row r="23" ht="18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ht="18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ht="18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7" ht="18" customHeight="1">
      <c r="P27" s="1"/>
      <c r="R27" s="1"/>
    </row>
    <row r="29" ht="18.75">
      <c r="J29" s="68"/>
      <c r="K29" s="68"/>
      <c r="L29" s="68"/>
    </row>
  </sheetData>
  <autoFilter ref="A15:R22"/>
  <mergeCells count="27">
    <mergeCell ref="A1:R1"/>
    <mergeCell ref="A2:R2"/>
    <mergeCell ref="A3:R3"/>
    <mergeCell ref="A4:R4"/>
    <mergeCell ref="A5:R5"/>
    <mergeCell ref="A6:R6"/>
    <mergeCell ref="A7:R7"/>
    <mergeCell ref="A8:R8"/>
    <mergeCell ref="A9:R9"/>
    <mergeCell ref="A10:R10"/>
    <mergeCell ref="A12:A13"/>
    <mergeCell ref="B12:B13"/>
    <mergeCell ref="C12:C13"/>
    <mergeCell ref="F12:F13"/>
    <mergeCell ref="G12:G13"/>
    <mergeCell ref="H12:H13"/>
    <mergeCell ref="I12:K12"/>
    <mergeCell ref="L12:N12"/>
    <mergeCell ref="O12:O13"/>
    <mergeCell ref="P12:P13"/>
    <mergeCell ref="Q12:Q13"/>
    <mergeCell ref="R12:R13"/>
    <mergeCell ref="A18:Q18"/>
    <mergeCell ref="A19:C19"/>
    <mergeCell ref="L19:N19"/>
    <mergeCell ref="A20:R20"/>
    <mergeCell ref="A22:R22"/>
  </mergeCells>
  <printOptions headings="0" gridLines="0"/>
  <pageMargins left="0.59055118110236227" right="0.59055118110236227" top="0.3543307086614173" bottom="0.31496062992125984" header="0" footer="0"/>
  <pageSetup paperSize="9" scale="46" firstPageNumber="1" fitToWidth="1" fitToHeight="0" pageOrder="downThenOver" orientation="landscape" usePrinterDefaults="1" blackAndWhite="0" draft="0" cellComments="none" useFirstPageNumber="1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Kurdukova.E.M</dc:creator>
  <cp:lastModifiedBy>ciba-nv</cp:lastModifiedBy>
  <cp:revision>16</cp:revision>
  <dcterms:created xsi:type="dcterms:W3CDTF">2011-05-04T10:33:00Z</dcterms:created>
  <dcterms:modified xsi:type="dcterms:W3CDTF">2026-03-26T12:03:36Z</dcterms:modified>
  <cp:version>786432</cp:version>
</cp:coreProperties>
</file>