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X:\2026\ЕАТ РФ\Спецодежда 148800,00\"/>
    </mc:Choice>
  </mc:AlternateContent>
  <xr:revisionPtr revIDLastSave="0" documentId="13_ncr:1_{74C31C9F-E487-4C39-90C3-71BB9C65E1F5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ср.ариф." sheetId="1" r:id="rId1"/>
    <sheet name="Лист2" sheetId="2" r:id="rId2"/>
    <sheet name="Лист3" sheetId="3" r:id="rId3"/>
  </sheets>
  <definedNames>
    <definedName name="OLE_LINK1" localSheetId="0">'ср.ариф.'!#REF!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U12" i="1" l="1"/>
  <c r="T12" i="1"/>
  <c r="P12" i="1"/>
  <c r="Q12" i="1" s="1"/>
  <c r="R12" i="1" s="1"/>
  <c r="N12" i="1"/>
  <c r="S12" i="1" s="1"/>
  <c r="U11" i="1"/>
  <c r="T11" i="1"/>
  <c r="P11" i="1"/>
  <c r="Q11" i="1" s="1"/>
  <c r="R11" i="1" s="1"/>
  <c r="N11" i="1"/>
  <c r="S11" i="1" s="1"/>
  <c r="U10" i="1"/>
  <c r="T10" i="1"/>
  <c r="P10" i="1"/>
  <c r="Q10" i="1" s="1"/>
  <c r="R10" i="1" s="1"/>
  <c r="N10" i="1"/>
  <c r="S10" i="1" s="1"/>
  <c r="U9" i="1"/>
  <c r="T9" i="1"/>
  <c r="P9" i="1"/>
  <c r="Q9" i="1" s="1"/>
  <c r="R9" i="1" s="1"/>
  <c r="N9" i="1"/>
  <c r="S9" i="1" s="1"/>
  <c r="U8" i="1"/>
  <c r="T8" i="1"/>
  <c r="P8" i="1"/>
  <c r="Q8" i="1" s="1"/>
  <c r="R8" i="1" s="1"/>
  <c r="N8" i="1"/>
  <c r="S8" i="1" s="1"/>
  <c r="U7" i="1"/>
  <c r="U13" i="1" s="1"/>
  <c r="T7" i="1"/>
  <c r="S7" i="1"/>
  <c r="P7" i="1"/>
  <c r="Q7" i="1" s="1"/>
  <c r="R7" i="1" s="1"/>
  <c r="N7" i="1"/>
</calcChain>
</file>

<file path=xl/sharedStrings.xml><?xml version="1.0" encoding="utf-8"?>
<sst xmlns="http://schemas.openxmlformats.org/spreadsheetml/2006/main" count="46" uniqueCount="33">
  <si>
    <t xml:space="preserve">ОБОСНОВАНИЕ ЦЕНЫ КОНТРАКТА
</t>
  </si>
  <si>
    <t xml:space="preserve">Цена контракта рассчитана методом сопоставимых рыночных цен (анализа рынка).
</t>
  </si>
  <si>
    <t>№ п/п</t>
  </si>
  <si>
    <t>Наименование товара, фасовка</t>
  </si>
  <si>
    <t>Ед. изм.</t>
  </si>
  <si>
    <t>Кол-во</t>
  </si>
  <si>
    <t>Источник №1</t>
  </si>
  <si>
    <t>Источник №2</t>
  </si>
  <si>
    <t>Источник №3</t>
  </si>
  <si>
    <t>Источник №4</t>
  </si>
  <si>
    <t>Источник №5</t>
  </si>
  <si>
    <t>Средн. арифм.</t>
  </si>
  <si>
    <t>Кол-во знач.</t>
  </si>
  <si>
    <t>Сред.квадр.откл. σ=</t>
  </si>
  <si>
    <t>Коэфф вариации V=</t>
  </si>
  <si>
    <t>Совокупность значений</t>
  </si>
  <si>
    <t>Расчет цены контракта</t>
  </si>
  <si>
    <t>*Цена за ед. товара</t>
  </si>
  <si>
    <t>*Расчет цены контракта</t>
  </si>
  <si>
    <t>Цена за ед.изм.</t>
  </si>
  <si>
    <t>РК</t>
  </si>
  <si>
    <t>%</t>
  </si>
  <si>
    <t>РК с %</t>
  </si>
  <si>
    <t xml:space="preserve">Перчатки защитные </t>
  </si>
  <si>
    <t>пар</t>
  </si>
  <si>
    <t>Спецодежда мужская</t>
  </si>
  <si>
    <t>компл</t>
  </si>
  <si>
    <t>ИТОГО:</t>
  </si>
  <si>
    <t>* С целью эффективного использования бюджетных средств, в соответствии со ст. 34, 72 Бюджетного кодекса РФ, цена контракта с единственным поставщиком рассчитана исходя из минимального значения цены единицы.</t>
  </si>
  <si>
    <t>В результате проведенного расчета цена контракта составит  148 800 руб   00     коп</t>
  </si>
  <si>
    <r>
      <rPr>
        <sz val="11"/>
        <rFont val="Times New Roman"/>
        <family val="1"/>
        <charset val="204"/>
      </rPr>
      <t xml:space="preserve">Директор ФИЦ ПХФ и МХ РАН  </t>
    </r>
    <r>
      <rPr>
        <u/>
        <sz val="11"/>
        <rFont val="Times New Roman"/>
        <family val="1"/>
        <charset val="204"/>
      </rPr>
      <t>____________</t>
    </r>
    <r>
      <rPr>
        <sz val="11"/>
        <rFont val="Times New Roman"/>
        <family val="1"/>
        <charset val="204"/>
      </rPr>
      <t>__  Голосов Е.В.</t>
    </r>
  </si>
  <si>
    <t xml:space="preserve">                    (должность)                                         подписано ЭЦП                (расшифровка подписи)</t>
  </si>
  <si>
    <t xml:space="preserve">Поставка  спецодежды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</si>
</sst>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р_."/>
  </numFmts>
  <fonts count="30">
    <font>
      <sz val="11"/>
      <color rgb="FF000000"/>
      <name val="Calibri"/>
      <family val="2"/>
      <charset val="204"/>
    </font>
    <font>
      <sz val="11"/>
      <color rgb="FFFFFFFF"/>
      <name val="Calibri"/>
      <family val="2"/>
      <charset val="204"/>
    </font>
    <font>
      <sz val="11"/>
      <color rgb="FF333399"/>
      <name val="Calibri"/>
      <family val="2"/>
      <charset val="204"/>
    </font>
    <font>
      <b/>
      <sz val="11"/>
      <color rgb="FF333333"/>
      <name val="Calibri"/>
      <family val="2"/>
      <charset val="204"/>
    </font>
    <font>
      <b/>
      <sz val="11"/>
      <color rgb="FFFF9900"/>
      <name val="Calibri"/>
      <family val="2"/>
      <charset val="204"/>
    </font>
    <font>
      <b/>
      <sz val="15"/>
      <color rgb="FF333399"/>
      <name val="Calibri"/>
      <family val="2"/>
      <charset val="204"/>
    </font>
    <font>
      <b/>
      <sz val="13"/>
      <color rgb="FF333399"/>
      <name val="Calibri"/>
      <family val="2"/>
      <charset val="204"/>
    </font>
    <font>
      <b/>
      <sz val="11"/>
      <color rgb="FF333399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1"/>
      <color rgb="FFFFFFFF"/>
      <name val="Calibri"/>
      <family val="2"/>
      <charset val="204"/>
    </font>
    <font>
      <b/>
      <sz val="18"/>
      <color rgb="FF333399"/>
      <name val="Cambria"/>
      <family val="2"/>
      <charset val="204"/>
    </font>
    <font>
      <sz val="11"/>
      <color rgb="FF993300"/>
      <name val="Calibri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1"/>
    </font>
    <font>
      <sz val="11"/>
      <color rgb="FF800080"/>
      <name val="Calibri"/>
      <family val="2"/>
      <charset val="204"/>
    </font>
    <font>
      <i/>
      <sz val="11"/>
      <color rgb="FF808080"/>
      <name val="Calibri"/>
      <family val="2"/>
      <charset val="204"/>
    </font>
    <font>
      <sz val="11"/>
      <color rgb="FFFF9900"/>
      <name val="Calibri"/>
      <family val="2"/>
      <charset val="204"/>
    </font>
    <font>
      <sz val="11"/>
      <color rgb="FFFF0000"/>
      <name val="Calibri"/>
      <family val="2"/>
      <charset val="204"/>
    </font>
    <font>
      <sz val="11"/>
      <color rgb="FF008000"/>
      <name val="Calibri"/>
      <family val="2"/>
      <charset val="204"/>
    </font>
    <font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1"/>
      <color rgb="FF000000"/>
      <name val="Times New Roman"/>
      <family val="1"/>
      <charset val="128"/>
    </font>
    <font>
      <sz val="11"/>
      <name val="Times New Roman"/>
      <family val="1"/>
      <charset val="204"/>
    </font>
    <font>
      <u/>
      <sz val="11"/>
      <name val="Times New Roman"/>
      <family val="1"/>
      <charset val="204"/>
    </font>
    <font>
      <sz val="8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18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FFFFCC"/>
        <bgColor rgb="FFFFFFFF"/>
      </patternFill>
    </fill>
    <fill>
      <patternFill patternType="solid">
        <fgColor rgb="FFCCFFFF"/>
        <bgColor rgb="FFCCFFFF"/>
      </patternFill>
    </fill>
    <fill>
      <patternFill patternType="solid">
        <fgColor rgb="FFC0C0C0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FFFF99"/>
        <bgColor rgb="FFFFFFCC"/>
      </patternFill>
    </fill>
    <fill>
      <patternFill patternType="solid">
        <fgColor rgb="FF99CCFF"/>
        <bgColor rgb="FFCCCCFF"/>
      </patternFill>
    </fill>
    <fill>
      <patternFill patternType="solid">
        <fgColor rgb="FF33CCCC"/>
        <bgColor rgb="FF00CCFF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666699"/>
        <bgColor rgb="FF808080"/>
      </patternFill>
    </fill>
    <fill>
      <patternFill patternType="solid">
        <fgColor rgb="FFFF6600"/>
        <bgColor rgb="FFFF9900"/>
      </patternFill>
    </fill>
    <fill>
      <patternFill patternType="solid">
        <fgColor rgb="FF969696"/>
        <bgColor rgb="FF80808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</fills>
  <borders count="12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/>
      <bottom style="thick">
        <color rgb="FF33CCCC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33CCCC"/>
      </bottom>
      <diagonal/>
    </border>
    <border>
      <left/>
      <right/>
      <top style="thin">
        <color rgb="FF33CCCC"/>
      </top>
      <bottom style="double">
        <color rgb="FF33CCCC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/>
      <bottom style="double">
        <color rgb="FFFF9900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4">
    <xf numFmtId="0" fontId="0" fillId="0" borderId="0"/>
    <xf numFmtId="0" fontId="29" fillId="2" borderId="0" applyBorder="0" applyProtection="0"/>
    <xf numFmtId="0" fontId="29" fillId="3" borderId="0" applyBorder="0" applyProtection="0"/>
    <xf numFmtId="0" fontId="29" fillId="4" borderId="0" applyBorder="0" applyProtection="0"/>
    <xf numFmtId="0" fontId="29" fillId="2" borderId="0" applyBorder="0" applyProtection="0"/>
    <xf numFmtId="0" fontId="29" fillId="5" borderId="0" applyBorder="0" applyProtection="0"/>
    <xf numFmtId="0" fontId="29" fillId="3" borderId="0" applyBorder="0" applyProtection="0"/>
    <xf numFmtId="0" fontId="29" fillId="6" borderId="0" applyBorder="0" applyProtection="0"/>
    <xf numFmtId="0" fontId="29" fillId="7" borderId="0" applyBorder="0" applyProtection="0"/>
    <xf numFmtId="0" fontId="29" fillId="8" borderId="0" applyBorder="0" applyProtection="0"/>
    <xf numFmtId="0" fontId="29" fillId="6" borderId="0" applyBorder="0" applyProtection="0"/>
    <xf numFmtId="0" fontId="29" fillId="9" borderId="0" applyBorder="0" applyProtection="0"/>
    <xf numFmtId="0" fontId="29" fillId="3" borderId="0" applyBorder="0" applyProtection="0"/>
    <xf numFmtId="0" fontId="1" fillId="10" borderId="0" applyBorder="0" applyProtection="0"/>
    <xf numFmtId="0" fontId="1" fillId="7" borderId="0" applyBorder="0" applyProtection="0"/>
    <xf numFmtId="0" fontId="1" fillId="8" borderId="0" applyBorder="0" applyProtection="0"/>
    <xf numFmtId="0" fontId="1" fillId="6" borderId="0" applyBorder="0" applyProtection="0"/>
    <xf numFmtId="0" fontId="1" fillId="10" borderId="0" applyBorder="0" applyProtection="0"/>
    <xf numFmtId="0" fontId="1" fillId="3" borderId="0" applyBorder="0" applyProtection="0"/>
    <xf numFmtId="0" fontId="1" fillId="10" borderId="0" applyBorder="0" applyProtection="0"/>
    <xf numFmtId="0" fontId="1" fillId="11" borderId="0" applyBorder="0" applyProtection="0"/>
    <xf numFmtId="0" fontId="1" fillId="12" borderId="0" applyBorder="0" applyProtection="0"/>
    <xf numFmtId="0" fontId="1" fillId="13" borderId="0" applyBorder="0" applyProtection="0"/>
    <xf numFmtId="0" fontId="1" fillId="10" borderId="0" applyBorder="0" applyProtection="0"/>
    <xf numFmtId="0" fontId="1" fillId="14" borderId="0" applyBorder="0" applyProtection="0"/>
    <xf numFmtId="0" fontId="2" fillId="3" borderId="1" applyProtection="0"/>
    <xf numFmtId="0" fontId="3" fillId="2" borderId="2" applyProtection="0"/>
    <xf numFmtId="0" fontId="4" fillId="2" borderId="1" applyProtection="0"/>
    <xf numFmtId="0" fontId="5" fillId="0" borderId="3" applyProtection="0"/>
    <xf numFmtId="0" fontId="6" fillId="0" borderId="4" applyProtection="0"/>
    <xf numFmtId="0" fontId="7" fillId="0" borderId="5" applyProtection="0"/>
    <xf numFmtId="0" fontId="7" fillId="0" borderId="0" applyBorder="0" applyProtection="0"/>
    <xf numFmtId="0" fontId="8" fillId="0" borderId="6" applyProtection="0"/>
    <xf numFmtId="0" fontId="9" fillId="15" borderId="7" applyProtection="0"/>
    <xf numFmtId="0" fontId="10" fillId="0" borderId="0" applyBorder="0" applyProtection="0"/>
    <xf numFmtId="0" fontId="11" fillId="8" borderId="0" applyBorder="0" applyProtection="0"/>
    <xf numFmtId="0" fontId="12" fillId="0" borderId="0"/>
    <xf numFmtId="0" fontId="13" fillId="0" borderId="0"/>
    <xf numFmtId="0" fontId="14" fillId="16" borderId="0" applyBorder="0" applyProtection="0"/>
    <xf numFmtId="0" fontId="15" fillId="0" borderId="0" applyBorder="0" applyProtection="0"/>
    <xf numFmtId="0" fontId="13" fillId="4" borderId="8" applyProtection="0"/>
    <xf numFmtId="0" fontId="16" fillId="0" borderId="9" applyProtection="0"/>
    <xf numFmtId="0" fontId="17" fillId="0" borderId="0" applyBorder="0" applyProtection="0"/>
    <xf numFmtId="0" fontId="18" fillId="17" borderId="0" applyBorder="0" applyProtection="0"/>
  </cellStyleXfs>
  <cellXfs count="27">
    <xf numFmtId="0" fontId="0" fillId="0" borderId="0" xfId="0"/>
    <xf numFmtId="0" fontId="28" fillId="0" borderId="0" xfId="0" applyFont="1" applyBorder="1" applyAlignment="1">
      <alignment horizontal="left" vertical="center"/>
    </xf>
    <xf numFmtId="0" fontId="26" fillId="0" borderId="0" xfId="0" applyFont="1" applyBorder="1" applyAlignment="1">
      <alignment horizontal="left" vertical="center"/>
    </xf>
    <xf numFmtId="14" fontId="26" fillId="0" borderId="0" xfId="0" applyNumberFormat="1" applyFont="1" applyBorder="1" applyAlignment="1">
      <alignment horizontal="center" vertical="top" wrapText="1"/>
    </xf>
    <xf numFmtId="0" fontId="21" fillId="0" borderId="0" xfId="0" applyFont="1" applyBorder="1" applyAlignment="1">
      <alignment horizontal="left" vertical="center" wrapText="1"/>
    </xf>
    <xf numFmtId="0" fontId="19" fillId="0" borderId="0" xfId="0" applyFont="1" applyBorder="1" applyAlignment="1">
      <alignment horizontal="left" vertical="center" wrapText="1"/>
    </xf>
    <xf numFmtId="0" fontId="23" fillId="0" borderId="11" xfId="0" applyFont="1" applyBorder="1" applyAlignment="1">
      <alignment horizontal="right" vertical="center" wrapText="1"/>
    </xf>
    <xf numFmtId="164" fontId="24" fillId="0" borderId="11" xfId="0" applyNumberFormat="1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left" vertical="top" wrapText="1"/>
    </xf>
    <xf numFmtId="0" fontId="22" fillId="0" borderId="0" xfId="0" applyFont="1" applyBorder="1" applyAlignment="1">
      <alignment horizontal="left" vertical="center" wrapText="1"/>
    </xf>
    <xf numFmtId="0" fontId="20" fillId="0" borderId="0" xfId="0" applyFont="1" applyBorder="1" applyAlignment="1">
      <alignment horizontal="center" vertical="top" wrapText="1"/>
    </xf>
    <xf numFmtId="0" fontId="19" fillId="0" borderId="0" xfId="0" applyFont="1"/>
    <xf numFmtId="0" fontId="19" fillId="0" borderId="0" xfId="0" applyFont="1" applyAlignment="1">
      <alignment horizontal="center"/>
    </xf>
    <xf numFmtId="0" fontId="23" fillId="0" borderId="11" xfId="0" applyFont="1" applyBorder="1" applyAlignment="1">
      <alignment horizontal="center" vertical="center" wrapText="1"/>
    </xf>
    <xf numFmtId="2" fontId="19" fillId="0" borderId="11" xfId="0" applyNumberFormat="1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164" fontId="19" fillId="0" borderId="11" xfId="0" applyNumberFormat="1" applyFont="1" applyBorder="1" applyAlignment="1">
      <alignment horizontal="center" vertical="center" wrapText="1"/>
    </xf>
    <xf numFmtId="2" fontId="19" fillId="0" borderId="0" xfId="0" applyNumberFormat="1" applyFont="1"/>
    <xf numFmtId="0" fontId="26" fillId="0" borderId="0" xfId="0" applyFont="1" applyAlignment="1">
      <alignment horizontal="left" vertical="top" wrapText="1"/>
    </xf>
    <xf numFmtId="0" fontId="26" fillId="0" borderId="0" xfId="0" applyFont="1"/>
    <xf numFmtId="164" fontId="23" fillId="0" borderId="11" xfId="0" applyNumberFormat="1" applyFont="1" applyBorder="1" applyAlignment="1">
      <alignment horizontal="center" vertical="center" wrapText="1"/>
    </xf>
    <xf numFmtId="164" fontId="23" fillId="0" borderId="11" xfId="0" applyNumberFormat="1" applyFont="1" applyBorder="1" applyAlignment="1">
      <alignment horizontal="center" vertical="center" wrapText="1"/>
    </xf>
    <xf numFmtId="0" fontId="25" fillId="0" borderId="11" xfId="0" applyFont="1" applyBorder="1" applyAlignment="1"/>
    <xf numFmtId="2" fontId="23" fillId="0" borderId="11" xfId="0" applyNumberFormat="1" applyFont="1" applyBorder="1" applyAlignment="1">
      <alignment horizontal="center" vertical="center" wrapText="1"/>
    </xf>
    <xf numFmtId="164" fontId="19" fillId="0" borderId="11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Font="1" applyBorder="1" applyAlignment="1">
      <alignment horizontal="justify"/>
    </xf>
  </cellXfs>
  <cellStyles count="44">
    <cellStyle name="20% - Акцент1 2" xfId="1" xr:uid="{00000000-0005-0000-0000-000006000000}"/>
    <cellStyle name="20% - Акцент2 2" xfId="2" xr:uid="{00000000-0005-0000-0000-000007000000}"/>
    <cellStyle name="20% - Акцент3 2" xfId="3" xr:uid="{00000000-0005-0000-0000-000008000000}"/>
    <cellStyle name="20% - Акцент4 2" xfId="4" xr:uid="{00000000-0005-0000-0000-000009000000}"/>
    <cellStyle name="20% - Акцент5 2" xfId="5" xr:uid="{00000000-0005-0000-0000-00000A000000}"/>
    <cellStyle name="20% - Акцент6 2" xfId="6" xr:uid="{00000000-0005-0000-0000-00000B000000}"/>
    <cellStyle name="40% - Акцент1 2" xfId="7" xr:uid="{00000000-0005-0000-0000-00000C000000}"/>
    <cellStyle name="40% - Акцент2 2" xfId="8" xr:uid="{00000000-0005-0000-0000-00000D000000}"/>
    <cellStyle name="40% - Акцент3 2" xfId="9" xr:uid="{00000000-0005-0000-0000-00000E000000}"/>
    <cellStyle name="40% - Акцент4 2" xfId="10" xr:uid="{00000000-0005-0000-0000-00000F000000}"/>
    <cellStyle name="40% - Акцент5 2" xfId="11" xr:uid="{00000000-0005-0000-0000-000010000000}"/>
    <cellStyle name="40% - Акцент6 2" xfId="12" xr:uid="{00000000-0005-0000-0000-000011000000}"/>
    <cellStyle name="60% - Акцент1 2" xfId="13" xr:uid="{00000000-0005-0000-0000-000012000000}"/>
    <cellStyle name="60% - Акцент2 2" xfId="14" xr:uid="{00000000-0005-0000-0000-000013000000}"/>
    <cellStyle name="60% - Акцент3 2" xfId="15" xr:uid="{00000000-0005-0000-0000-000014000000}"/>
    <cellStyle name="60% - Акцент4 2" xfId="16" xr:uid="{00000000-0005-0000-0000-000015000000}"/>
    <cellStyle name="60% - Акцент5 2" xfId="17" xr:uid="{00000000-0005-0000-0000-000016000000}"/>
    <cellStyle name="60% - Акцент6 2" xfId="18" xr:uid="{00000000-0005-0000-0000-000017000000}"/>
    <cellStyle name="Акцент1 2" xfId="19" xr:uid="{00000000-0005-0000-0000-000018000000}"/>
    <cellStyle name="Акцент2 2" xfId="20" xr:uid="{00000000-0005-0000-0000-000019000000}"/>
    <cellStyle name="Акцент3 2" xfId="21" xr:uid="{00000000-0005-0000-0000-00001A000000}"/>
    <cellStyle name="Акцент4 2" xfId="22" xr:uid="{00000000-0005-0000-0000-00001B000000}"/>
    <cellStyle name="Акцент5 2" xfId="23" xr:uid="{00000000-0005-0000-0000-00001C000000}"/>
    <cellStyle name="Акцент6 2" xfId="24" xr:uid="{00000000-0005-0000-0000-00001D000000}"/>
    <cellStyle name="Ввод  2" xfId="25" xr:uid="{00000000-0005-0000-0000-00001E000000}"/>
    <cellStyle name="Вывод 2" xfId="26" xr:uid="{00000000-0005-0000-0000-00001F000000}"/>
    <cellStyle name="Вычисление 2" xfId="27" xr:uid="{00000000-0005-0000-0000-000020000000}"/>
    <cellStyle name="Заголовок 1 2" xfId="28" xr:uid="{00000000-0005-0000-0000-000021000000}"/>
    <cellStyle name="Заголовок 2 2" xfId="29" xr:uid="{00000000-0005-0000-0000-000022000000}"/>
    <cellStyle name="Заголовок 3 2" xfId="30" xr:uid="{00000000-0005-0000-0000-000023000000}"/>
    <cellStyle name="Заголовок 4 2" xfId="31" xr:uid="{00000000-0005-0000-0000-000024000000}"/>
    <cellStyle name="Итог 2" xfId="32" xr:uid="{00000000-0005-0000-0000-000025000000}"/>
    <cellStyle name="Контрольная ячейка 2" xfId="33" xr:uid="{00000000-0005-0000-0000-000026000000}"/>
    <cellStyle name="Название 2" xfId="34" xr:uid="{00000000-0005-0000-0000-000027000000}"/>
    <cellStyle name="Нейтральный 2" xfId="35" xr:uid="{00000000-0005-0000-0000-000028000000}"/>
    <cellStyle name="Обычный" xfId="0" builtinId="0"/>
    <cellStyle name="Обычный 2" xfId="36" xr:uid="{00000000-0005-0000-0000-000029000000}"/>
    <cellStyle name="Обычный 3" xfId="37" xr:uid="{00000000-0005-0000-0000-00002A000000}"/>
    <cellStyle name="Плохой 2" xfId="38" xr:uid="{00000000-0005-0000-0000-00002B000000}"/>
    <cellStyle name="Пояснение 2" xfId="39" xr:uid="{00000000-0005-0000-0000-00002C000000}"/>
    <cellStyle name="Примечание 2" xfId="40" xr:uid="{00000000-0005-0000-0000-00002D000000}"/>
    <cellStyle name="Связанная ячейка 2" xfId="41" xr:uid="{00000000-0005-0000-0000-00002E000000}"/>
    <cellStyle name="Текст предупреждения 2" xfId="42" xr:uid="{00000000-0005-0000-0000-00002F000000}"/>
    <cellStyle name="Хороший 2" xfId="43" xr:uid="{00000000-0005-0000-0000-000030000000}"/>
  </cellStyles>
  <dxfs count="6">
    <dxf>
      <font>
        <color rgb="FF800080"/>
      </font>
      <fill>
        <patternFill>
          <bgColor rgb="FFFF99CC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800080"/>
      </font>
      <fill>
        <patternFill>
          <bgColor rgb="FFFF99C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236520</xdr:colOff>
      <xdr:row>18</xdr:row>
      <xdr:rowOff>470520</xdr:rowOff>
    </xdr:from>
    <xdr:to>
      <xdr:col>15</xdr:col>
      <xdr:colOff>330840</xdr:colOff>
      <xdr:row>20</xdr:row>
      <xdr:rowOff>276480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36520" y="7480800"/>
          <a:ext cx="10687320" cy="729720"/>
        </a:xfrm>
        <a:prstGeom prst="rect">
          <a:avLst/>
        </a:prstGeom>
        <a:ln w="0">
          <a:solidFill>
            <a:srgbClr val="000000"/>
          </a:solidFill>
        </a:ln>
      </xdr:spPr>
    </xdr:pic>
    <xdr:clientData/>
  </xdr:twoCellAnchor>
  <xdr:twoCellAnchor editAs="absolute">
    <xdr:from>
      <xdr:col>14</xdr:col>
      <xdr:colOff>0</xdr:colOff>
      <xdr:row>4</xdr:row>
      <xdr:rowOff>0</xdr:rowOff>
    </xdr:from>
    <xdr:to>
      <xdr:col>21</xdr:col>
      <xdr:colOff>111960</xdr:colOff>
      <xdr:row>4</xdr:row>
      <xdr:rowOff>226080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0058760" y="1009440"/>
          <a:ext cx="6260760" cy="226080"/>
        </a:xfrm>
        <a:prstGeom prst="rect">
          <a:avLst/>
        </a:prstGeom>
        <a:ln w="0">
          <a:solidFill>
            <a:srgbClr val="00000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J33"/>
  <sheetViews>
    <sheetView tabSelected="1" zoomScaleNormal="100" workbookViewId="0">
      <pane ySplit="1" topLeftCell="A2" activePane="bottomLeft" state="frozen"/>
      <selection pane="bottomLeft" activeCell="A3" sqref="A3:S3"/>
    </sheetView>
  </sheetViews>
  <sheetFormatPr defaultColWidth="9.140625" defaultRowHeight="15"/>
  <cols>
    <col min="1" max="1" width="4.28515625" style="12" customWidth="1"/>
    <col min="2" max="2" width="57.85546875" style="12" customWidth="1"/>
    <col min="3" max="3" width="9.140625" style="12"/>
    <col min="4" max="4" width="6.42578125" style="12" customWidth="1"/>
    <col min="5" max="5" width="16" style="12" customWidth="1"/>
    <col min="6" max="6" width="18" style="12" customWidth="1"/>
    <col min="7" max="7" width="12.140625" style="12" customWidth="1"/>
    <col min="8" max="8" width="7.28515625" style="13" hidden="1" customWidth="1"/>
    <col min="9" max="9" width="11.5703125" style="13" hidden="1" customWidth="1"/>
    <col min="10" max="13" width="9.140625" style="12" hidden="1"/>
    <col min="14" max="14" width="18.7109375" style="12" customWidth="1"/>
    <col min="15" max="15" width="7.5703125" style="12" customWidth="1"/>
    <col min="16" max="16" width="11.28515625" style="12" customWidth="1"/>
    <col min="17" max="17" width="9.28515625" style="12" customWidth="1"/>
    <col min="18" max="18" width="18.42578125" style="12" customWidth="1"/>
    <col min="19" max="19" width="16.7109375" style="12" customWidth="1"/>
    <col min="20" max="20" width="11.7109375" style="12" customWidth="1"/>
    <col min="21" max="21" width="12.140625" style="12" customWidth="1"/>
    <col min="22" max="22" width="9.28515625" style="12" customWidth="1"/>
    <col min="23" max="1024" width="9.140625" style="12"/>
  </cols>
  <sheetData>
    <row r="1" spans="1:21" ht="22.5" customHeight="1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3"/>
      <c r="U1" s="13"/>
    </row>
    <row r="2" spans="1:21" ht="22.5" customHeight="1">
      <c r="A2" s="11" t="s">
        <v>32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</row>
    <row r="3" spans="1:21" ht="12.75" customHeight="1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</row>
    <row r="4" spans="1:21" ht="21.75" customHeight="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</row>
    <row r="5" spans="1:21" ht="41.25" customHeight="1">
      <c r="A5" s="8" t="s">
        <v>2</v>
      </c>
      <c r="B5" s="8" t="s">
        <v>3</v>
      </c>
      <c r="C5" s="8" t="s">
        <v>4</v>
      </c>
      <c r="D5" s="8" t="s">
        <v>5</v>
      </c>
      <c r="E5" s="21" t="s">
        <v>6</v>
      </c>
      <c r="F5" s="21" t="s">
        <v>7</v>
      </c>
      <c r="G5" s="21" t="s">
        <v>8</v>
      </c>
      <c r="H5" s="22" t="s">
        <v>9</v>
      </c>
      <c r="I5" s="22"/>
      <c r="J5" s="22"/>
      <c r="K5" s="22" t="s">
        <v>10</v>
      </c>
      <c r="L5" s="22"/>
      <c r="M5" s="22"/>
      <c r="N5" s="22" t="s">
        <v>11</v>
      </c>
      <c r="O5" s="8" t="s">
        <v>12</v>
      </c>
      <c r="P5" s="8" t="s">
        <v>13</v>
      </c>
      <c r="Q5" s="8" t="s">
        <v>14</v>
      </c>
      <c r="R5" s="8" t="s">
        <v>15</v>
      </c>
      <c r="S5" s="7" t="s">
        <v>16</v>
      </c>
      <c r="T5" s="7" t="s">
        <v>17</v>
      </c>
      <c r="U5" s="7" t="s">
        <v>18</v>
      </c>
    </row>
    <row r="6" spans="1:21" ht="39" customHeight="1">
      <c r="A6" s="8"/>
      <c r="B6" s="8"/>
      <c r="C6" s="8"/>
      <c r="D6" s="8"/>
      <c r="E6" s="21" t="s">
        <v>19</v>
      </c>
      <c r="F6" s="21" t="s">
        <v>19</v>
      </c>
      <c r="G6" s="21" t="s">
        <v>19</v>
      </c>
      <c r="H6" s="21" t="s">
        <v>20</v>
      </c>
      <c r="I6" s="21" t="s">
        <v>21</v>
      </c>
      <c r="J6" s="21" t="s">
        <v>22</v>
      </c>
      <c r="K6" s="21" t="s">
        <v>20</v>
      </c>
      <c r="L6" s="21" t="s">
        <v>21</v>
      </c>
      <c r="M6" s="21" t="s">
        <v>22</v>
      </c>
      <c r="N6" s="22"/>
      <c r="O6" s="8"/>
      <c r="P6" s="8"/>
      <c r="Q6" s="8"/>
      <c r="R6" s="8"/>
      <c r="S6" s="7"/>
      <c r="T6" s="7"/>
      <c r="U6" s="7"/>
    </row>
    <row r="7" spans="1:21" ht="39" customHeight="1">
      <c r="A7" s="14">
        <v>1</v>
      </c>
      <c r="B7" s="23" t="s">
        <v>23</v>
      </c>
      <c r="C7" s="14" t="s">
        <v>24</v>
      </c>
      <c r="D7" s="24">
        <v>60</v>
      </c>
      <c r="E7" s="25">
        <v>2160</v>
      </c>
      <c r="F7" s="25">
        <v>2270</v>
      </c>
      <c r="G7" s="25">
        <v>2360</v>
      </c>
      <c r="H7" s="21"/>
      <c r="I7" s="21"/>
      <c r="J7" s="21"/>
      <c r="K7" s="21"/>
      <c r="L7" s="21"/>
      <c r="M7" s="21"/>
      <c r="N7" s="17">
        <f t="shared" ref="N7:N12" si="0">(E7+F7+G7)/3</f>
        <v>2263.3333333333335</v>
      </c>
      <c r="O7" s="16">
        <v>3</v>
      </c>
      <c r="P7" s="15">
        <f t="shared" ref="P7:P12" si="1">STDEV(E7,F7,G7,J7,M7)</f>
        <v>100.16652800877812</v>
      </c>
      <c r="Q7" s="15">
        <f t="shared" ref="Q7:Q12" si="2">P7/N7*100</f>
        <v>4.425619794202273</v>
      </c>
      <c r="R7" s="16" t="str">
        <f t="shared" ref="R7:R12" si="3">IF(Q7&lt;33,"ОДНОРОДНЫЕ","НЕОДНОРОДНЫЕ")</f>
        <v>ОДНОРОДНЫЕ</v>
      </c>
      <c r="S7" s="17">
        <f t="shared" ref="S7:S12" si="4">D7*N7</f>
        <v>135800</v>
      </c>
      <c r="T7" s="17">
        <f t="shared" ref="T7:T12" si="5">E7</f>
        <v>2160</v>
      </c>
      <c r="U7" s="17">
        <f t="shared" ref="U7:U12" si="6">D7*E7</f>
        <v>129600</v>
      </c>
    </row>
    <row r="8" spans="1:21" ht="39" customHeight="1">
      <c r="A8" s="14">
        <v>2</v>
      </c>
      <c r="B8" s="26" t="s">
        <v>25</v>
      </c>
      <c r="C8" s="14" t="s">
        <v>26</v>
      </c>
      <c r="D8" s="24">
        <v>2</v>
      </c>
      <c r="E8" s="25">
        <v>3200</v>
      </c>
      <c r="F8" s="25">
        <v>3440</v>
      </c>
      <c r="G8" s="25">
        <v>3567</v>
      </c>
      <c r="H8" s="21"/>
      <c r="I8" s="21"/>
      <c r="J8" s="21"/>
      <c r="K8" s="21"/>
      <c r="L8" s="21"/>
      <c r="M8" s="21"/>
      <c r="N8" s="17">
        <f t="shared" si="0"/>
        <v>3402.3333333333335</v>
      </c>
      <c r="O8" s="16">
        <v>3</v>
      </c>
      <c r="P8" s="15">
        <f t="shared" si="1"/>
        <v>186.37685836319201</v>
      </c>
      <c r="Q8" s="15">
        <f t="shared" si="2"/>
        <v>5.4779129527733517</v>
      </c>
      <c r="R8" s="16" t="str">
        <f t="shared" si="3"/>
        <v>ОДНОРОДНЫЕ</v>
      </c>
      <c r="S8" s="17">
        <f t="shared" si="4"/>
        <v>6804.666666666667</v>
      </c>
      <c r="T8" s="17">
        <f t="shared" si="5"/>
        <v>3200</v>
      </c>
      <c r="U8" s="17">
        <f t="shared" si="6"/>
        <v>6400</v>
      </c>
    </row>
    <row r="9" spans="1:21" ht="39" customHeight="1">
      <c r="A9" s="14">
        <v>3</v>
      </c>
      <c r="B9" s="26" t="s">
        <v>25</v>
      </c>
      <c r="C9" s="14" t="s">
        <v>26</v>
      </c>
      <c r="D9" s="24">
        <v>1</v>
      </c>
      <c r="E9" s="25">
        <v>3200</v>
      </c>
      <c r="F9" s="25">
        <v>3440</v>
      </c>
      <c r="G9" s="25">
        <v>3567</v>
      </c>
      <c r="H9" s="21"/>
      <c r="I9" s="21"/>
      <c r="J9" s="21"/>
      <c r="K9" s="21"/>
      <c r="L9" s="21"/>
      <c r="M9" s="21"/>
      <c r="N9" s="17">
        <f t="shared" si="0"/>
        <v>3402.3333333333335</v>
      </c>
      <c r="O9" s="16">
        <v>3</v>
      </c>
      <c r="P9" s="15">
        <f t="shared" si="1"/>
        <v>186.37685836319201</v>
      </c>
      <c r="Q9" s="15">
        <f t="shared" si="2"/>
        <v>5.4779129527733517</v>
      </c>
      <c r="R9" s="16" t="str">
        <f t="shared" si="3"/>
        <v>ОДНОРОДНЫЕ</v>
      </c>
      <c r="S9" s="17">
        <f t="shared" si="4"/>
        <v>3402.3333333333335</v>
      </c>
      <c r="T9" s="17">
        <f t="shared" si="5"/>
        <v>3200</v>
      </c>
      <c r="U9" s="17">
        <f t="shared" si="6"/>
        <v>3200</v>
      </c>
    </row>
    <row r="10" spans="1:21" ht="39" customHeight="1">
      <c r="A10" s="14">
        <v>4</v>
      </c>
      <c r="B10" s="26" t="s">
        <v>25</v>
      </c>
      <c r="C10" s="14" t="s">
        <v>26</v>
      </c>
      <c r="D10" s="24">
        <v>1</v>
      </c>
      <c r="E10" s="25">
        <v>3200</v>
      </c>
      <c r="F10" s="25">
        <v>3440</v>
      </c>
      <c r="G10" s="25">
        <v>3567</v>
      </c>
      <c r="H10" s="21"/>
      <c r="I10" s="21"/>
      <c r="J10" s="21"/>
      <c r="K10" s="21"/>
      <c r="L10" s="21"/>
      <c r="M10" s="21"/>
      <c r="N10" s="17">
        <f t="shared" si="0"/>
        <v>3402.3333333333335</v>
      </c>
      <c r="O10" s="16">
        <v>3</v>
      </c>
      <c r="P10" s="15">
        <f t="shared" si="1"/>
        <v>186.37685836319201</v>
      </c>
      <c r="Q10" s="15">
        <f t="shared" si="2"/>
        <v>5.4779129527733517</v>
      </c>
      <c r="R10" s="16" t="str">
        <f t="shared" si="3"/>
        <v>ОДНОРОДНЫЕ</v>
      </c>
      <c r="S10" s="17">
        <f t="shared" si="4"/>
        <v>3402.3333333333335</v>
      </c>
      <c r="T10" s="17">
        <f t="shared" si="5"/>
        <v>3200</v>
      </c>
      <c r="U10" s="17">
        <f t="shared" si="6"/>
        <v>3200</v>
      </c>
    </row>
    <row r="11" spans="1:21" ht="39" customHeight="1">
      <c r="A11" s="14">
        <v>5</v>
      </c>
      <c r="B11" s="26" t="s">
        <v>25</v>
      </c>
      <c r="C11" s="14" t="s">
        <v>26</v>
      </c>
      <c r="D11" s="24">
        <v>1</v>
      </c>
      <c r="E11" s="25">
        <v>3200</v>
      </c>
      <c r="F11" s="25">
        <v>3440</v>
      </c>
      <c r="G11" s="25">
        <v>3567</v>
      </c>
      <c r="H11" s="21"/>
      <c r="I11" s="21"/>
      <c r="J11" s="21"/>
      <c r="K11" s="21"/>
      <c r="L11" s="21"/>
      <c r="M11" s="21"/>
      <c r="N11" s="17">
        <f t="shared" si="0"/>
        <v>3402.3333333333335</v>
      </c>
      <c r="O11" s="16">
        <v>3</v>
      </c>
      <c r="P11" s="15">
        <f t="shared" si="1"/>
        <v>186.37685836319201</v>
      </c>
      <c r="Q11" s="15">
        <f t="shared" si="2"/>
        <v>5.4779129527733517</v>
      </c>
      <c r="R11" s="16" t="str">
        <f t="shared" si="3"/>
        <v>ОДНОРОДНЫЕ</v>
      </c>
      <c r="S11" s="17">
        <f t="shared" si="4"/>
        <v>3402.3333333333335</v>
      </c>
      <c r="T11" s="17">
        <f t="shared" si="5"/>
        <v>3200</v>
      </c>
      <c r="U11" s="17">
        <f t="shared" si="6"/>
        <v>3200</v>
      </c>
    </row>
    <row r="12" spans="1:21" ht="39" customHeight="1">
      <c r="A12" s="14">
        <v>6</v>
      </c>
      <c r="B12" s="26" t="s">
        <v>25</v>
      </c>
      <c r="C12" s="14" t="s">
        <v>26</v>
      </c>
      <c r="D12" s="24">
        <v>1</v>
      </c>
      <c r="E12" s="25">
        <v>3200</v>
      </c>
      <c r="F12" s="25">
        <v>3440</v>
      </c>
      <c r="G12" s="25">
        <v>3567</v>
      </c>
      <c r="H12" s="21"/>
      <c r="I12" s="21"/>
      <c r="J12" s="21"/>
      <c r="K12" s="21"/>
      <c r="L12" s="21"/>
      <c r="M12" s="21"/>
      <c r="N12" s="17">
        <f t="shared" si="0"/>
        <v>3402.3333333333335</v>
      </c>
      <c r="O12" s="16">
        <v>3</v>
      </c>
      <c r="P12" s="15">
        <f t="shared" si="1"/>
        <v>186.37685836319201</v>
      </c>
      <c r="Q12" s="15">
        <f t="shared" si="2"/>
        <v>5.4779129527733517</v>
      </c>
      <c r="R12" s="16" t="str">
        <f t="shared" si="3"/>
        <v>ОДНОРОДНЫЕ</v>
      </c>
      <c r="S12" s="17">
        <f t="shared" si="4"/>
        <v>3402.3333333333335</v>
      </c>
      <c r="T12" s="17">
        <f t="shared" si="5"/>
        <v>3200</v>
      </c>
      <c r="U12" s="17">
        <f t="shared" si="6"/>
        <v>3200</v>
      </c>
    </row>
    <row r="13" spans="1:21" ht="36.75" customHeight="1">
      <c r="A13" s="6" t="s">
        <v>27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17">
        <f>SUM(U7:U12)</f>
        <v>148800</v>
      </c>
    </row>
    <row r="14" spans="1:21" ht="24" customHeight="1">
      <c r="A14" s="5" t="s">
        <v>28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18"/>
    </row>
    <row r="15" spans="1:21" ht="21.75" customHeight="1">
      <c r="A15" s="4" t="s">
        <v>29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</row>
    <row r="16" spans="1:21" ht="33" customHeight="1">
      <c r="A16" s="19"/>
      <c r="B16" s="19"/>
      <c r="C16" s="3"/>
      <c r="D16" s="3"/>
      <c r="E16" s="3"/>
      <c r="F16" s="3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</row>
    <row r="17" spans="1:19" ht="27" customHeight="1">
      <c r="A17" s="2" t="s">
        <v>30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19" ht="15.75" customHeight="1">
      <c r="A18" s="1" t="s">
        <v>31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spans="1:19" ht="37.5" customHeight="1">
      <c r="R19" s="20"/>
    </row>
    <row r="20" spans="1:19" ht="35.25" customHeight="1"/>
    <row r="21" spans="1:19" ht="27" customHeight="1"/>
    <row r="22" spans="1:19" ht="12.75" customHeight="1"/>
    <row r="23" spans="1:19" ht="35.25" customHeight="1"/>
    <row r="24" spans="1:19" ht="35.25" customHeight="1"/>
    <row r="25" spans="1:19" ht="35.25" customHeight="1"/>
    <row r="26" spans="1:19" ht="18" customHeight="1"/>
    <row r="27" spans="1:19" ht="35.25" customHeight="1"/>
    <row r="29" spans="1:19" ht="37.5" customHeight="1"/>
    <row r="30" spans="1:19" s="13" customFormat="1" ht="67.5" customHeight="1">
      <c r="A30" s="12"/>
      <c r="B30" s="12"/>
      <c r="C30" s="12"/>
      <c r="D30" s="12"/>
      <c r="E30" s="12"/>
      <c r="F30" s="12"/>
      <c r="G30" s="12"/>
      <c r="J30" s="12"/>
      <c r="K30" s="12"/>
      <c r="L30" s="12"/>
      <c r="M30" s="12"/>
      <c r="N30" s="12"/>
      <c r="O30" s="12"/>
      <c r="P30" s="12"/>
      <c r="Q30" s="12"/>
      <c r="R30" s="12"/>
      <c r="S30" s="12"/>
    </row>
    <row r="31" spans="1:19" ht="33.75" customHeight="1"/>
    <row r="32" spans="1:19" ht="26.25" customHeight="1"/>
    <row r="33" ht="27.75" customHeight="1"/>
  </sheetData>
  <mergeCells count="24">
    <mergeCell ref="C16:F16"/>
    <mergeCell ref="A17:S17"/>
    <mergeCell ref="A18:S18"/>
    <mergeCell ref="T5:T6"/>
    <mergeCell ref="U5:U6"/>
    <mergeCell ref="A13:T13"/>
    <mergeCell ref="A14:S14"/>
    <mergeCell ref="A15:S15"/>
    <mergeCell ref="A1:S1"/>
    <mergeCell ref="A2:U2"/>
    <mergeCell ref="A3:S3"/>
    <mergeCell ref="A4:S4"/>
    <mergeCell ref="A5:A6"/>
    <mergeCell ref="B5:B6"/>
    <mergeCell ref="C5:C6"/>
    <mergeCell ref="D5:D6"/>
    <mergeCell ref="H5:J5"/>
    <mergeCell ref="K5:M5"/>
    <mergeCell ref="N5:N6"/>
    <mergeCell ref="O5:O6"/>
    <mergeCell ref="P5:P6"/>
    <mergeCell ref="Q5:Q6"/>
    <mergeCell ref="R5:R6"/>
    <mergeCell ref="S5:S6"/>
  </mergeCells>
  <conditionalFormatting sqref="R7:R12">
    <cfRule type="expression" dxfId="5" priority="2">
      <formula>NOT(ISERROR(SEARCH("НЕ",#REF!)))</formula>
    </cfRule>
    <cfRule type="expression" dxfId="4" priority="3">
      <formula>NOT(ISERROR(SEARCH("ОДНОРОДНЫЕ",#REF!)))</formula>
    </cfRule>
    <cfRule type="expression" dxfId="3" priority="4">
      <formula>NOT(ISERROR(SEARCH("НЕОДНОРОДНЫЕ",#REF!)))</formula>
    </cfRule>
  </conditionalFormatting>
  <conditionalFormatting sqref="R7:R12">
    <cfRule type="expression" dxfId="2" priority="5">
      <formula>NOT(ISERROR(SEARCH("НЕОДНОРОДНЫЕ",#REF!)))</formula>
    </cfRule>
    <cfRule type="expression" dxfId="1" priority="6">
      <formula>NOT(ISERROR(SEARCH("ОДНОРОДНЫЕ",#REF!)))</formula>
    </cfRule>
    <cfRule type="expression" dxfId="0" priority="7">
      <formula>NOT(ISERROR(SEARCH("НЕОДНОРОДНЫЕ",#REF!)))</formula>
    </cfRule>
  </conditionalFormatting>
  <pageMargins left="0.7" right="0.7" top="0.75" bottom="0.75" header="0.51180555555555496" footer="0.51180555555555496"/>
  <pageSetup paperSize="9" firstPageNumber="0" orientation="landscape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>
      <selection activeCell="J3" sqref="J3"/>
    </sheetView>
  </sheetViews>
  <sheetFormatPr defaultColWidth="8.85546875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85546875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ср.ариф.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Виталий</dc:creator>
  <dc:description/>
  <cp:lastModifiedBy>USER556</cp:lastModifiedBy>
  <cp:revision>16</cp:revision>
  <cp:lastPrinted>2026-07-23T10:37:59Z</cp:lastPrinted>
  <dcterms:created xsi:type="dcterms:W3CDTF">2015-03-09T15:47:32Z</dcterms:created>
  <dcterms:modified xsi:type="dcterms:W3CDTF">2026-07-24T05:12:29Z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