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Мое\2026 год\56 МФУ для Хохрякова\"/>
    </mc:Choice>
  </mc:AlternateContent>
  <xr:revisionPtr revIDLastSave="0" documentId="13_ncr:1_{811AA5C1-8DE1-43E7-AFC7-F49ED698BD77}" xr6:coauthVersionLast="47" xr6:coauthVersionMax="47" xr10:uidLastSave="{00000000-0000-0000-0000-000000000000}"/>
  <bookViews>
    <workbookView xWindow="810" yWindow="255" windowWidth="18360" windowHeight="14715" xr2:uid="{00000000-000D-0000-FFFF-FFFF00000000}"/>
  </bookViews>
  <sheets>
    <sheet name="лист1" sheetId="53" r:id="rId1"/>
  </sheets>
  <definedNames>
    <definedName name="_xlnm._FilterDatabase" localSheetId="0" hidden="1">лист1!$A$13:$L$13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4" i="53" l="1"/>
  <c r="J14" i="53"/>
  <c r="I14" i="53"/>
  <c r="L14" i="53" l="1"/>
  <c r="L15" i="53" s="1"/>
</calcChain>
</file>

<file path=xl/sharedStrings.xml><?xml version="1.0" encoding="utf-8"?>
<sst xmlns="http://schemas.openxmlformats.org/spreadsheetml/2006/main" count="25" uniqueCount="25">
  <si>
    <t>Ед. измерения</t>
  </si>
  <si>
    <t>№ п\п</t>
  </si>
  <si>
    <t xml:space="preserve"> Наименование товара</t>
  </si>
  <si>
    <t>Обоснование начальной (максимальной) цены контракта</t>
  </si>
  <si>
    <t>В результате проведенного расчета Н(М)ЦК составила:</t>
  </si>
  <si>
    <t>руб.</t>
  </si>
  <si>
    <t>Код ОКПД2</t>
  </si>
  <si>
    <t>Источники информации, цена за ед.измерения (руб.)</t>
  </si>
  <si>
    <t>на поставку ТРУ для нужд УдГАУ</t>
  </si>
  <si>
    <t xml:space="preserve">Минимальная цеан за единицу 
 &lt;Цmin&gt; </t>
  </si>
  <si>
    <t>Кол-во
(v)</t>
  </si>
  <si>
    <t>НМЦ за ед. изм., руб.</t>
  </si>
  <si>
    <t>НМЦ товара, работы, услуги, руб.
НМЦ за ед. изм. *v</t>
  </si>
  <si>
    <t xml:space="preserve">Средняя цена за единицу
&lt;Ц&gt; </t>
  </si>
  <si>
    <t>ИТОГО</t>
  </si>
  <si>
    <t xml:space="preserve">Начальная (максимальная) цена контракта определена методом сопоставимых рыночных цен в соответствии с Методическими рекомендациями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исполнителем), утвержденными приказом Минэкономразвития России от 2 октября 2013 г. № 567. </t>
  </si>
  <si>
    <t>Расчет:</t>
  </si>
  <si>
    <t xml:space="preserve">№1
</t>
  </si>
  <si>
    <t xml:space="preserve">№2
</t>
  </si>
  <si>
    <t xml:space="preserve">№3
</t>
  </si>
  <si>
    <t>шт</t>
  </si>
  <si>
    <t xml:space="preserve">МФУ Canon i-SENSYS MF463dw </t>
  </si>
  <si>
    <t>26.20.18.110</t>
  </si>
  <si>
    <t>Источник информации: коммерческие предложение б/н от 29.04.2026</t>
  </si>
  <si>
    <t>Дата подготовки: май,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</si>
</sst>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rgb="FF000000"/>
      <name val="Arial Cyr"/>
    </font>
    <font>
      <sz val="10"/>
      <color rgb="FF008000"/>
      <name val="Arial Cyr"/>
    </font>
    <font>
      <sz val="12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 Cyr"/>
      <charset val="204"/>
    </font>
    <font>
      <b/>
      <sz val="9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theme="1"/>
      <name val="Arial Cyr"/>
      <charset val="204"/>
    </font>
    <font>
      <sz val="8"/>
      <name val="Arial"/>
      <family val="2"/>
      <charset val="204"/>
    </font>
    <font>
      <sz val="12"/>
      <color rgb="FF000000"/>
      <name val="Times New Roman"/>
      <family val="1"/>
      <charset val="204"/>
    </font>
    <font>
      <u/>
      <sz val="10"/>
      <color theme="10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49" fontId="6" fillId="0" borderId="1">
      <alignment vertical="top" wrapText="1"/>
    </xf>
    <xf numFmtId="4" fontId="7" fillId="0" borderId="1">
      <alignment vertical="top" shrinkToFit="1"/>
    </xf>
    <xf numFmtId="9" fontId="11" fillId="0" borderId="0" applyFont="0" applyFill="0" applyBorder="0" applyAlignment="0" applyProtection="0"/>
    <xf numFmtId="49" fontId="6" fillId="0" borderId="1">
      <alignment vertical="top"/>
    </xf>
    <xf numFmtId="0" fontId="17" fillId="0" borderId="0">
      <alignment horizontal="left"/>
    </xf>
    <xf numFmtId="0" fontId="1" fillId="0" borderId="0"/>
    <xf numFmtId="0" fontId="19" fillId="0" borderId="0" applyNumberFormat="0" applyFill="0" applyBorder="0" applyAlignment="0" applyProtection="0"/>
  </cellStyleXfs>
  <cellXfs count="42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9" fillId="0" borderId="2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3" fillId="0" borderId="0" xfId="0" applyFont="1"/>
    <xf numFmtId="0" fontId="10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6" fillId="0" borderId="0" xfId="0" applyFont="1"/>
    <xf numFmtId="0" fontId="8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6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19" fillId="0" borderId="0" xfId="7"/>
    <xf numFmtId="4" fontId="1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2" fontId="8" fillId="0" borderId="1" xfId="3" applyNumberFormat="1" applyFont="1" applyFill="1" applyBorder="1" applyAlignment="1">
      <alignment horizontal="center" vertical="center"/>
    </xf>
    <xf numFmtId="2" fontId="8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horizontal="left" vertical="top" wrapText="1"/>
    </xf>
    <xf numFmtId="2" fontId="8" fillId="0" borderId="1" xfId="0" applyNumberFormat="1" applyFont="1" applyBorder="1" applyAlignment="1">
      <alignment horizontal="center" vertical="center" wrapText="1"/>
    </xf>
    <xf numFmtId="2" fontId="14" fillId="0" borderId="1" xfId="0" applyNumberFormat="1" applyFont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  <xf numFmtId="0" fontId="8" fillId="0" borderId="8" xfId="0" applyFont="1" applyBorder="1" applyAlignment="1">
      <alignment horizontal="right" vertical="center"/>
    </xf>
    <xf numFmtId="0" fontId="8" fillId="0" borderId="9" xfId="0" applyFont="1" applyBorder="1" applyAlignment="1">
      <alignment horizontal="right"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4" fontId="13" fillId="2" borderId="0" xfId="0" applyNumberFormat="1" applyFont="1" applyFill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top" wrapText="1"/>
    </xf>
  </cellXfs>
  <cellStyles count="8">
    <cellStyle name="st16" xfId="1" xr:uid="{00000000-0005-0000-0000-000000000000}"/>
    <cellStyle name="st19" xfId="2" xr:uid="{00000000-0005-0000-0000-000001000000}"/>
    <cellStyle name="xl26" xfId="4" xr:uid="{00000000-0005-0000-0000-000002000000}"/>
    <cellStyle name="Гиперссылка" xfId="7" builtinId="8"/>
    <cellStyle name="Обычный" xfId="0" builtinId="0"/>
    <cellStyle name="Обычный 2" xfId="5" xr:uid="{00000000-0005-0000-0000-000005000000}"/>
    <cellStyle name="Обычный 3" xfId="6" xr:uid="{00000000-0005-0000-0000-000006000000}"/>
    <cellStyle name="Процентный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1073290</xdr:colOff>
      <xdr:row>10</xdr:row>
      <xdr:rowOff>2322513</xdr:rowOff>
    </xdr:from>
    <xdr:to>
      <xdr:col>10</xdr:col>
      <xdr:colOff>1102519</xdr:colOff>
      <xdr:row>10</xdr:row>
      <xdr:rowOff>2845594</xdr:rowOff>
    </xdr:to>
    <xdr:pic>
      <xdr:nvPicPr>
        <xdr:cNvPr id="10" name="Picture 2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50478" y="4191794"/>
          <a:ext cx="1124604" cy="5230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85725</xdr:colOff>
      <xdr:row>10</xdr:row>
      <xdr:rowOff>2301081</xdr:rowOff>
    </xdr:from>
    <xdr:to>
      <xdr:col>12</xdr:col>
      <xdr:colOff>0</xdr:colOff>
      <xdr:row>10</xdr:row>
      <xdr:rowOff>2739231</xdr:rowOff>
    </xdr:to>
    <xdr:pic>
      <xdr:nvPicPr>
        <xdr:cNvPr id="11" name="Picture 1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77475" y="4170362"/>
          <a:ext cx="12033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4:N22"/>
  <sheetViews>
    <sheetView tabSelected="1" zoomScale="80" zoomScaleNormal="80" workbookViewId="0">
      <pane ySplit="13" topLeftCell="A14" activePane="bottomLeft" state="frozen"/>
      <selection pane="bottomLeft" activeCell="I31" sqref="I31"/>
    </sheetView>
  </sheetViews>
  <sheetFormatPr defaultColWidth="9.140625" defaultRowHeight="12.75" x14ac:dyDescent="0.2"/>
  <cols>
    <col min="1" max="1" width="5.28515625" style="1" customWidth="1"/>
    <col min="2" max="2" width="15.28515625" style="1" customWidth="1"/>
    <col min="3" max="3" width="28.140625" style="1" customWidth="1"/>
    <col min="4" max="4" width="11.42578125" style="13" customWidth="1"/>
    <col min="5" max="5" width="9.28515625" style="1" customWidth="1"/>
    <col min="6" max="9" width="12.28515625" style="1" customWidth="1"/>
    <col min="10" max="10" width="16.42578125" style="1" customWidth="1"/>
    <col min="11" max="11" width="14.5703125" style="1" customWidth="1"/>
    <col min="12" max="12" width="18.5703125" style="1" customWidth="1"/>
    <col min="13" max="16384" width="9.140625" style="1"/>
  </cols>
  <sheetData>
    <row r="4" spans="1:14" ht="20.25" x14ac:dyDescent="0.2">
      <c r="A4" s="30" t="s">
        <v>3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</row>
    <row r="5" spans="1:14" ht="20.25" customHeight="1" x14ac:dyDescent="0.2">
      <c r="A5" s="31" t="s">
        <v>8</v>
      </c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</row>
    <row r="6" spans="1:14" ht="20.25" customHeight="1" x14ac:dyDescent="0.2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4" ht="49.5" customHeight="1" x14ac:dyDescent="0.2">
      <c r="A7" s="41" t="s">
        <v>15</v>
      </c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</row>
    <row r="8" spans="1:14" ht="15" customHeight="1" x14ac:dyDescent="0.2">
      <c r="A8" s="22"/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</row>
    <row r="9" spans="1:14" ht="15" customHeight="1" x14ac:dyDescent="0.2">
      <c r="A9" s="22"/>
      <c r="B9" s="22" t="s">
        <v>16</v>
      </c>
      <c r="C9" s="22"/>
      <c r="D9" s="22"/>
      <c r="E9" s="22"/>
      <c r="F9" s="22"/>
      <c r="G9" s="22"/>
      <c r="H9" s="22"/>
      <c r="I9" s="22"/>
      <c r="J9" s="22"/>
      <c r="K9" s="22"/>
      <c r="L9" s="22"/>
    </row>
    <row r="10" spans="1:14" ht="20.25" x14ac:dyDescent="0.2">
      <c r="A10" s="3"/>
      <c r="B10" s="4"/>
      <c r="C10" s="4"/>
      <c r="D10" s="4"/>
      <c r="E10" s="3"/>
      <c r="F10" s="3"/>
      <c r="G10" s="3"/>
      <c r="H10" s="3"/>
      <c r="I10" s="3"/>
      <c r="J10" s="3"/>
      <c r="K10" s="3"/>
      <c r="L10" s="3"/>
    </row>
    <row r="11" spans="1:14" s="2" customFormat="1" ht="42" customHeight="1" x14ac:dyDescent="0.2">
      <c r="A11" s="33" t="s">
        <v>1</v>
      </c>
      <c r="B11" s="33" t="s">
        <v>6</v>
      </c>
      <c r="C11" s="33" t="s">
        <v>2</v>
      </c>
      <c r="D11" s="33" t="s">
        <v>0</v>
      </c>
      <c r="E11" s="33" t="s">
        <v>10</v>
      </c>
      <c r="F11" s="35" t="s">
        <v>7</v>
      </c>
      <c r="G11" s="36"/>
      <c r="H11" s="37"/>
      <c r="I11" s="38" t="s">
        <v>13</v>
      </c>
      <c r="J11" s="39" t="s">
        <v>9</v>
      </c>
      <c r="K11" s="38" t="s">
        <v>11</v>
      </c>
      <c r="L11" s="39" t="s">
        <v>12</v>
      </c>
    </row>
    <row r="12" spans="1:14" s="2" customFormat="1" ht="39" customHeight="1" x14ac:dyDescent="0.2">
      <c r="A12" s="34"/>
      <c r="B12" s="34"/>
      <c r="C12" s="34"/>
      <c r="D12" s="34"/>
      <c r="E12" s="34"/>
      <c r="F12" s="19" t="s">
        <v>17</v>
      </c>
      <c r="G12" s="19" t="s">
        <v>18</v>
      </c>
      <c r="H12" s="19" t="s">
        <v>19</v>
      </c>
      <c r="I12" s="38"/>
      <c r="J12" s="40"/>
      <c r="K12" s="38"/>
      <c r="L12" s="40"/>
    </row>
    <row r="13" spans="1:14" s="9" customFormat="1" ht="15.75" x14ac:dyDescent="0.2">
      <c r="A13" s="16">
        <v>1</v>
      </c>
      <c r="B13" s="16">
        <v>2</v>
      </c>
      <c r="C13" s="16">
        <v>3</v>
      </c>
      <c r="D13" s="16">
        <v>4</v>
      </c>
      <c r="E13" s="16">
        <v>5</v>
      </c>
      <c r="F13" s="16">
        <v>6</v>
      </c>
      <c r="G13" s="16">
        <v>7</v>
      </c>
      <c r="H13" s="16">
        <v>8</v>
      </c>
      <c r="I13" s="16">
        <v>9</v>
      </c>
      <c r="J13" s="16">
        <v>10</v>
      </c>
      <c r="K13" s="16">
        <v>11</v>
      </c>
      <c r="L13" s="16">
        <v>12</v>
      </c>
    </row>
    <row r="14" spans="1:14" s="9" customFormat="1" ht="31.5" x14ac:dyDescent="0.2">
      <c r="A14" s="19">
        <v>1</v>
      </c>
      <c r="B14" s="25" t="s">
        <v>22</v>
      </c>
      <c r="C14" s="19" t="s">
        <v>21</v>
      </c>
      <c r="D14" s="19" t="s">
        <v>20</v>
      </c>
      <c r="E14" s="19">
        <v>2</v>
      </c>
      <c r="F14" s="24">
        <v>46000</v>
      </c>
      <c r="G14" s="24">
        <v>48500</v>
      </c>
      <c r="H14" s="24">
        <v>47380</v>
      </c>
      <c r="I14" s="18">
        <f>AVERAGE(F14:H14)</f>
        <v>47293.333333333336</v>
      </c>
      <c r="J14" s="18">
        <f>MIN(F14:H14)</f>
        <v>46000</v>
      </c>
      <c r="K14" s="23">
        <f>J14</f>
        <v>46000</v>
      </c>
      <c r="L14" s="20">
        <f>E14*K14</f>
        <v>92000</v>
      </c>
    </row>
    <row r="15" spans="1:14" s="9" customFormat="1" ht="28.15" customHeight="1" x14ac:dyDescent="0.2">
      <c r="A15" s="27" t="s">
        <v>14</v>
      </c>
      <c r="B15" s="27"/>
      <c r="C15" s="27"/>
      <c r="D15" s="27"/>
      <c r="E15" s="27"/>
      <c r="F15" s="27"/>
      <c r="G15" s="27"/>
      <c r="H15" s="27"/>
      <c r="I15" s="27"/>
      <c r="J15" s="27"/>
      <c r="K15" s="28"/>
      <c r="L15" s="21">
        <f>SUM(L14:L14)</f>
        <v>92000</v>
      </c>
      <c r="N15" s="11"/>
    </row>
    <row r="16" spans="1:14" s="9" customFormat="1" ht="15.75" x14ac:dyDescent="0.2">
      <c r="B16" s="5"/>
      <c r="D16" s="15"/>
      <c r="E16" s="10"/>
      <c r="H16"/>
      <c r="I16"/>
      <c r="J16"/>
      <c r="K16"/>
      <c r="L16"/>
    </row>
    <row r="18" spans="1:12" customFormat="1" ht="22.5" customHeight="1" x14ac:dyDescent="0.2">
      <c r="A18" s="8" t="s">
        <v>4</v>
      </c>
      <c r="B18" s="12"/>
      <c r="C18" s="12"/>
      <c r="D18" s="14"/>
      <c r="E18" s="12"/>
      <c r="G18" s="32">
        <v>92000</v>
      </c>
      <c r="H18" s="32"/>
      <c r="I18" s="14" t="s">
        <v>5</v>
      </c>
      <c r="J18" s="14"/>
      <c r="K18" s="9"/>
      <c r="L18" s="12"/>
    </row>
    <row r="19" spans="1:12" s="6" customFormat="1" ht="15.75" x14ac:dyDescent="0.25">
      <c r="A19" s="26" t="s">
        <v>23</v>
      </c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26"/>
    </row>
    <row r="20" spans="1:12" ht="15.75" x14ac:dyDescent="0.2">
      <c r="A20" s="29" t="s">
        <v>24</v>
      </c>
      <c r="B20" s="29"/>
      <c r="C20" s="29"/>
      <c r="D20" s="29"/>
      <c r="E20" s="29"/>
    </row>
    <row r="22" spans="1:12" x14ac:dyDescent="0.2">
      <c r="A22" s="7"/>
      <c r="H22" s="17"/>
    </row>
  </sheetData>
  <autoFilter ref="A13:L13" xr:uid="{00000000-0009-0000-0000-000000000000}">
    <sortState xmlns:xlrd2="http://schemas.microsoft.com/office/spreadsheetml/2017/richdata2" ref="A14:L30">
      <sortCondition ref="A13"/>
    </sortState>
  </autoFilter>
  <mergeCells count="17">
    <mergeCell ref="A7:L7"/>
    <mergeCell ref="A19:L19"/>
    <mergeCell ref="A15:K15"/>
    <mergeCell ref="A20:E20"/>
    <mergeCell ref="A4:L4"/>
    <mergeCell ref="A5:L5"/>
    <mergeCell ref="G18:H18"/>
    <mergeCell ref="A11:A12"/>
    <mergeCell ref="B11:B12"/>
    <mergeCell ref="C11:C12"/>
    <mergeCell ref="D11:D12"/>
    <mergeCell ref="E11:E12"/>
    <mergeCell ref="F11:H11"/>
    <mergeCell ref="I11:I12"/>
    <mergeCell ref="J11:J12"/>
    <mergeCell ref="K11:K12"/>
    <mergeCell ref="L11:L12"/>
  </mergeCells>
  <printOptions horizontalCentered="1"/>
  <pageMargins left="0.19685039370078741" right="0.19685039370078741" top="0.19685039370078741" bottom="0.19685039370078741" header="0.70866141732283472" footer="0.31496062992125984"/>
  <pageSetup paperSize="9" scale="69" fitToHeight="2" orientation="landscape" r:id="rId1"/>
  <ignoredErrors>
    <ignoredError sqref="K20 A18:E18 I20" formulaRange="1"/>
    <ignoredError sqref="K18:L18" evalError="1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Loner-XP</dc:creator>
  <cp:lastModifiedBy>1k-302-N2</cp:lastModifiedBy>
  <cp:lastPrinted>2019-05-08T12:21:38Z</cp:lastPrinted>
  <dcterms:created xsi:type="dcterms:W3CDTF">2013-09-18T00:04:53Z</dcterms:created>
  <dcterms:modified xsi:type="dcterms:W3CDTF">2026-05-14T07:14:58Z</dcterms:modified>
</cp:coreProperties>
</file>