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glatova_oa\Desktop\Конференция\"/>
    </mc:Choice>
  </mc:AlternateContent>
  <bookViews>
    <workbookView xWindow="0" yWindow="0" windowWidth="28800" windowHeight="12435"/>
  </bookViews>
  <sheets>
    <sheet name="Расчет цены" sheetId="2" r:id="rId1"/>
  </sheets>
  <calcPr calcId="152511" refMode="R1C1"/>
</workbook>
</file>

<file path=xl/calcChain.xml><?xml version="1.0" encoding="utf-8"?>
<calcChain xmlns="http://schemas.openxmlformats.org/spreadsheetml/2006/main">
  <c r="I7" i="2" l="1"/>
  <c r="L7" i="2" l="1"/>
  <c r="M7" i="2" s="1"/>
  <c r="N7" i="2" s="1"/>
  <c r="O7" i="2" s="1"/>
  <c r="J7" i="2"/>
  <c r="K7" i="2" s="1"/>
  <c r="O9" i="2" l="1"/>
</calcChain>
</file>

<file path=xl/sharedStrings.xml><?xml version="1.0" encoding="utf-8"?>
<sst xmlns="http://schemas.openxmlformats.org/spreadsheetml/2006/main" count="31" uniqueCount="31">
  <si>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</si>
  <si>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</si>
  <si>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</si>
  <si>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</si>
  <si>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</si>
  <si>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</si>
  <si>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</si>
  <si>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</si>
  <si>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</si>
  <si>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</si>
  <si>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</si>
  <si>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</si>
  <si>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</si>
  <si>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</si>
  <si>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</si>
  <si>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>Характеристики объекта закупки</t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</si>
  <si>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</si>
  <si>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</si>
  <si>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</si>
  <si>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</si>
  <si>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Начальник контрактной службы</t>
  </si>
  <si>
    <t>О.А Маглатова</t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</si>
  <si>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</t>
    </r>
    <r>
      <rPr>
        <sz val="8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</t>
    </r>
    <r>
      <rPr>
        <sz val="11"/>
        <color indexed="8"/>
        <rFont val="Times New Roman"/>
        <family val="1"/>
        <charset val="204"/>
      </rPr>
      <t>ы</t>
    </r>
  </si>
  <si>
    <t xml:space="preserve">иной метод </t>
  </si>
  <si>
    <t>усл. ед</t>
  </si>
  <si>
    <t xml:space="preserve">Обоснование начальной (максимальнй) цены государственного контракта на оказание услуг по организации и проведению 24-25 июня 2026 г., в г. Ставрополе VI Всероссийской научно-практической конференции с международным участием «Актуальные проблемы болезней, общих для человека и животных» для обеспечения государственных нужд Ставропольский противочумный институт Роспотребнадзора.                                                                                                                                                                   </t>
  </si>
  <si>
    <t>Оказание услуг по организации и проведению 24-25 июня 2026 г., в г. Ставрополе VI Всероссийской научно-практической конференции с международным участием «Актуальные проблемы болезней, общих для человека и животных»</t>
  </si>
  <si>
    <t>Информация №1 вх 5040 от 26.05.2026</t>
  </si>
  <si>
    <t>Информация № 2 вх 5041 от 26.05.2026</t>
  </si>
  <si>
    <t>Информация № 3 вх 5042  от26.05.2026</t>
  </si>
  <si>
    <r>
      <t xml:space="preserve">В результате проведенного расчета Н(М)Ц контракта составила (в руб.): 441333,33 рублей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  <charset val="204"/>
      </rPr>
      <t xml:space="preserve"> соответствии с бюджетными ассигнованиями, выделенными Заказчику на 2026 год и в соответствии со ст. 72 Бюджетного кодекса Российской Федерации начальная (максимальная) цена контракта составляет 400 000,00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</si>
</sst>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</font>
    <font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0" xfId="0" applyFont="1"/>
    <xf numFmtId="0" fontId="5" fillId="0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8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/>
    <xf numFmtId="4" fontId="8" fillId="0" borderId="3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 applyProtection="1">
      <alignment wrapText="1"/>
      <protection locked="0"/>
    </xf>
    <xf numFmtId="4" fontId="4" fillId="0" borderId="0" xfId="0" applyNumberFormat="1" applyFont="1" applyFill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wrapText="1"/>
      <protection locked="0"/>
    </xf>
    <xf numFmtId="4" fontId="3" fillId="0" borderId="0" xfId="0" applyNumberFormat="1" applyFont="1"/>
    <xf numFmtId="4" fontId="2" fillId="0" borderId="0" xfId="0" applyNumberFormat="1" applyFont="1"/>
    <xf numFmtId="0" fontId="8" fillId="0" borderId="3" xfId="0" applyFont="1" applyFill="1" applyBorder="1" applyAlignment="1">
      <alignment vertical="center" wrapText="1"/>
    </xf>
    <xf numFmtId="2" fontId="1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>
      <alignment vertical="distributed" wrapText="1"/>
    </xf>
    <xf numFmtId="0" fontId="0" fillId="0" borderId="0" xfId="0" applyFont="1" applyAlignment="1">
      <alignment vertical="distributed" wrapText="1"/>
    </xf>
    <xf numFmtId="0" fontId="13" fillId="0" borderId="0" xfId="0" applyFont="1" applyAlignment="1">
      <alignment horizontal="left" vertical="distributed" wrapText="1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left" vertical="center" wrapText="1"/>
    </xf>
    <xf numFmtId="164" fontId="12" fillId="0" borderId="0" xfId="0" applyNumberFormat="1" applyFont="1" applyFill="1" applyBorder="1" applyAlignment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5</xdr:row>
      <xdr:rowOff>1228725</xdr:rowOff>
    </xdr:from>
    <xdr:to>
      <xdr:col>11</xdr:col>
      <xdr:colOff>19050</xdr:colOff>
      <xdr:row>5</xdr:row>
      <xdr:rowOff>1581150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295274</xdr:colOff>
      <xdr:row>5</xdr:row>
      <xdr:rowOff>2038351</xdr:rowOff>
    </xdr:from>
    <xdr:to>
      <xdr:col>11</xdr:col>
      <xdr:colOff>1162049</xdr:colOff>
      <xdr:row>5</xdr:row>
      <xdr:rowOff>2418313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4" y="4914901"/>
          <a:ext cx="866775" cy="3799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6</xdr:row>
      <xdr:rowOff>1762125</xdr:rowOff>
    </xdr:from>
    <xdr:to>
      <xdr:col>11</xdr:col>
      <xdr:colOff>371475</xdr:colOff>
      <xdr:row>6</xdr:row>
      <xdr:rowOff>1990725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53" y="4420842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295274</xdr:colOff>
      <xdr:row>8</xdr:row>
      <xdr:rowOff>0</xdr:rowOff>
    </xdr:from>
    <xdr:to>
      <xdr:col>11</xdr:col>
      <xdr:colOff>1162049</xdr:colOff>
      <xdr:row>8</xdr:row>
      <xdr:rowOff>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3252" y="5209762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topLeftCell="A8" zoomScale="115" zoomScaleNormal="115" zoomScaleSheetLayoutView="100" workbookViewId="0">
      <selection activeCell="A9" sqref="A9:N9"/>
    </sheetView>
  </sheetViews>
  <sheetFormatPr defaultRowHeight="12.75" x14ac:dyDescent="0.2"/>
  <cols>
    <col min="1" max="1" width="4" style="1" customWidth="1"/>
    <col min="2" max="2" width="26.28515625" style="1" customWidth="1"/>
    <col min="3" max="3" width="5.85546875" style="1" customWidth="1"/>
    <col min="4" max="4" width="6.85546875" style="1" customWidth="1"/>
    <col min="5" max="7" width="11.7109375" style="26" customWidth="1"/>
    <col min="8" max="8" width="6.140625" style="1" customWidth="1"/>
    <col min="9" max="9" width="10.85546875" style="1" customWidth="1"/>
    <col min="10" max="10" width="10.42578125" style="1" customWidth="1"/>
    <col min="11" max="11" width="9.85546875" style="1" customWidth="1"/>
    <col min="12" max="12" width="21.7109375" style="1" customWidth="1"/>
    <col min="13" max="13" width="11" style="1" customWidth="1"/>
    <col min="14" max="14" width="11.5703125" style="1" customWidth="1"/>
    <col min="15" max="15" width="11.7109375" style="1" customWidth="1"/>
    <col min="16" max="16384" width="9.140625" style="1"/>
  </cols>
  <sheetData>
    <row r="1" spans="1:15" ht="37.5" customHeight="1" x14ac:dyDescent="0.25">
      <c r="A1" s="13"/>
      <c r="B1" s="13"/>
      <c r="C1" s="13"/>
      <c r="D1" s="13"/>
      <c r="E1" s="20"/>
      <c r="F1" s="20"/>
      <c r="G1" s="20"/>
      <c r="H1" s="13"/>
      <c r="I1" s="45" t="s">
        <v>17</v>
      </c>
      <c r="J1" s="45"/>
      <c r="K1" s="45"/>
      <c r="L1" s="45"/>
      <c r="M1" s="45"/>
      <c r="N1" s="45"/>
      <c r="O1" s="45"/>
    </row>
    <row r="2" spans="1:15" s="4" customFormat="1" ht="64.5" customHeight="1" x14ac:dyDescent="0.3">
      <c r="A2" s="44" t="s">
        <v>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s="10" customFormat="1" ht="23.25" customHeight="1" x14ac:dyDescent="0.25">
      <c r="A3" s="11"/>
      <c r="B3" s="12" t="s">
        <v>15</v>
      </c>
      <c r="C3" s="38" t="s">
        <v>18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</row>
    <row r="4" spans="1:15" s="10" customFormat="1" ht="42.75" customHeight="1" x14ac:dyDescent="0.25">
      <c r="A4" s="14"/>
      <c r="B4" s="15"/>
      <c r="C4" s="41" t="s">
        <v>23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1:15" s="10" customFormat="1" ht="40.5" customHeight="1" x14ac:dyDescent="0.25">
      <c r="A5" s="46" t="s">
        <v>0</v>
      </c>
      <c r="B5" s="46" t="s">
        <v>9</v>
      </c>
      <c r="C5" s="48" t="s">
        <v>1</v>
      </c>
      <c r="D5" s="48" t="s">
        <v>2</v>
      </c>
      <c r="E5" s="50" t="s">
        <v>10</v>
      </c>
      <c r="F5" s="51"/>
      <c r="G5" s="52"/>
      <c r="H5" s="16"/>
      <c r="I5" s="47" t="s">
        <v>12</v>
      </c>
      <c r="J5" s="47"/>
      <c r="K5" s="47"/>
      <c r="L5" s="53" t="s">
        <v>16</v>
      </c>
      <c r="M5" s="53"/>
      <c r="N5" s="53"/>
      <c r="O5" s="53"/>
    </row>
    <row r="6" spans="1:15" ht="156" customHeight="1" x14ac:dyDescent="0.2">
      <c r="A6" s="46"/>
      <c r="B6" s="46"/>
      <c r="C6" s="49"/>
      <c r="D6" s="49"/>
      <c r="E6" s="21" t="s">
        <v>27</v>
      </c>
      <c r="F6" s="21" t="s">
        <v>28</v>
      </c>
      <c r="G6" s="21" t="s">
        <v>29</v>
      </c>
      <c r="H6" s="7" t="s">
        <v>5</v>
      </c>
      <c r="I6" s="7" t="s">
        <v>4</v>
      </c>
      <c r="J6" s="7" t="s">
        <v>3</v>
      </c>
      <c r="K6" s="8" t="s">
        <v>19</v>
      </c>
      <c r="L6" s="9" t="s">
        <v>22</v>
      </c>
      <c r="M6" s="7" t="s">
        <v>7</v>
      </c>
      <c r="N6" s="7" t="s">
        <v>8</v>
      </c>
      <c r="O6" s="7" t="s">
        <v>11</v>
      </c>
    </row>
    <row r="7" spans="1:15" ht="150" x14ac:dyDescent="0.2">
      <c r="A7" s="11">
        <v>1</v>
      </c>
      <c r="B7" s="27" t="s">
        <v>26</v>
      </c>
      <c r="C7" s="18" t="s">
        <v>24</v>
      </c>
      <c r="D7" s="19">
        <v>1</v>
      </c>
      <c r="E7" s="17">
        <v>400000</v>
      </c>
      <c r="F7" s="17">
        <v>475500</v>
      </c>
      <c r="G7" s="17">
        <v>448500</v>
      </c>
      <c r="H7" s="17" t="s">
        <v>6</v>
      </c>
      <c r="I7" s="17">
        <f t="shared" ref="I7" si="0">AVERAGE(E7:G7)</f>
        <v>441333.33333333331</v>
      </c>
      <c r="J7" s="17">
        <f t="shared" ref="J7" si="1">SQRT(((SUM((POWER(G7-I7,2)),(POWER(F7-I7,2)),(POWER(E7-I7,2)))/(COLUMNS(E7:G7)-1))))</f>
        <v>38256.807673057789</v>
      </c>
      <c r="K7" s="17">
        <f>J7/I7*100</f>
        <v>8.668460953109772</v>
      </c>
      <c r="L7" s="17">
        <f>((D7/3)*(SUM(E7:G7)))</f>
        <v>441333.33333333331</v>
      </c>
      <c r="M7" s="17">
        <f>L7/D7</f>
        <v>441333.33333333331</v>
      </c>
      <c r="N7" s="17">
        <f t="shared" ref="N7" si="2">ROUNDDOWN(M7,2)</f>
        <v>441333.33</v>
      </c>
      <c r="O7" s="17">
        <f>N7*D7</f>
        <v>441333.33</v>
      </c>
    </row>
    <row r="8" spans="1:15" ht="15" x14ac:dyDescent="0.2">
      <c r="A8" s="30"/>
      <c r="B8" s="31"/>
      <c r="C8" s="32"/>
      <c r="D8" s="33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29" customFormat="1" ht="92.25" customHeight="1" x14ac:dyDescent="0.25">
      <c r="A9" s="42" t="s">
        <v>30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28" t="e">
        <f>SUM(#REF!)</f>
        <v>#REF!</v>
      </c>
    </row>
    <row r="10" spans="1:15" s="2" customFormat="1" ht="31.5" customHeight="1" x14ac:dyDescent="0.25">
      <c r="A10" s="35" t="s">
        <v>14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</row>
    <row r="11" spans="1:15" s="2" customFormat="1" ht="33" customHeight="1" x14ac:dyDescent="0.25">
      <c r="A11" s="37" t="s">
        <v>13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" customFormat="1" ht="11.25" customHeight="1" x14ac:dyDescent="0.3">
      <c r="A12" s="6"/>
      <c r="B12" s="6"/>
      <c r="C12" s="6"/>
      <c r="D12" s="4"/>
      <c r="E12" s="22"/>
      <c r="F12" s="23"/>
      <c r="G12" s="24"/>
      <c r="H12" s="5"/>
      <c r="I12" s="5"/>
      <c r="J12" s="5"/>
      <c r="K12" s="5"/>
      <c r="L12" s="5"/>
      <c r="M12" s="5"/>
      <c r="N12" s="5"/>
      <c r="O12" s="5"/>
    </row>
    <row r="13" spans="1:15" s="10" customFormat="1" ht="15.75" x14ac:dyDescent="0.25">
      <c r="B13" s="10" t="s">
        <v>20</v>
      </c>
      <c r="E13" s="25"/>
      <c r="F13" s="25"/>
      <c r="G13" s="25"/>
      <c r="L13" s="10" t="s">
        <v>21</v>
      </c>
    </row>
  </sheetData>
  <mergeCells count="14">
    <mergeCell ref="A2:O2"/>
    <mergeCell ref="I1:O1"/>
    <mergeCell ref="A5:A6"/>
    <mergeCell ref="B5:B6"/>
    <mergeCell ref="I5:K5"/>
    <mergeCell ref="D5:D6"/>
    <mergeCell ref="E5:G5"/>
    <mergeCell ref="C5:C6"/>
    <mergeCell ref="L5:O5"/>
    <mergeCell ref="A10:O10"/>
    <mergeCell ref="A11:O11"/>
    <mergeCell ref="C3:O3"/>
    <mergeCell ref="C4:O4"/>
    <mergeCell ref="A9:N9"/>
  </mergeCells>
  <phoneticPr fontId="0" type="noConversion"/>
  <pageMargins left="0.51181102362204722" right="0.31496062992125984" top="0.74803149606299213" bottom="0.55118110236220474" header="0.31496062992125984" footer="0.31496062992125984"/>
  <pageSetup paperSize="9" scale="76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Ольга Александровна Маглатова</cp:lastModifiedBy>
  <cp:lastPrinted>2026-02-14T08:37:52Z</cp:lastPrinted>
  <dcterms:created xsi:type="dcterms:W3CDTF">2014-01-15T18:15:09Z</dcterms:created>
  <dcterms:modified xsi:type="dcterms:W3CDTF">2026-05-26T14:35:37Z</dcterms:modified>
</cp:coreProperties>
</file>