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ajkinAA\AppData\Local\LANIT\LanDocs\EditedFiles\"/>
    </mc:Choice>
  </mc:AlternateContent>
  <bookViews>
    <workbookView xWindow="0" yWindow="0" windowWidth="11490" windowHeight="4545"/>
  </bookViews>
  <sheets>
    <sheet name="Лист1" sheetId="1" r:id="rId1"/>
  </sheets>
  <definedNames>
    <definedName name="_ftn1" localSheetId="0">Лист1!#REF!</definedName>
    <definedName name="_ftn10" localSheetId="0">Лист1!#REF!</definedName>
    <definedName name="_ftn1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6" localSheetId="0">Лист1!#REF!</definedName>
    <definedName name="_ftn7" localSheetId="0">Лист1!#REF!</definedName>
    <definedName name="_ftn8" localSheetId="0">Лист1!#REF!</definedName>
    <definedName name="_ftn9" localSheetId="0">Лист1!#REF!</definedName>
    <definedName name="_ftnref1" localSheetId="0">Лист1!$B$1</definedName>
    <definedName name="_ftnref10" localSheetId="0">Лист1!#REF!</definedName>
    <definedName name="_ftnref11" localSheetId="0">Лист1!#REF!</definedName>
    <definedName name="_ftnref2" localSheetId="0">Лист1!$B$4</definedName>
    <definedName name="_ftnref3" localSheetId="0">Лист1!$G$13</definedName>
    <definedName name="_ftnref4" localSheetId="0">Лист1!$P$13</definedName>
    <definedName name="_ftnref5" localSheetId="0">Лист1!$B$7</definedName>
    <definedName name="_ftnref6" localSheetId="0">Лист1!$H$14</definedName>
    <definedName name="_ftnref7" localSheetId="0">Лист1!$M$14</definedName>
    <definedName name="_ftnref8" localSheetId="0">Лист1!$N$14</definedName>
    <definedName name="_ftnref9" localSheetId="0">Лист1!$H$15</definedName>
  </definedNames>
  <calcPr calcId="162913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K18" i="1" l="1"/>
  <c r="L18" i="1" l="1"/>
  <c r="N19" i="1" l="1"/>
</calcChain>
</file>

<file path=xl/sharedStrings.xml><?xml version="1.0" encoding="utf-8"?>
<sst xmlns="http://schemas.openxmlformats.org/spreadsheetml/2006/main" count="35" uniqueCount="32">
  <si>
    <t>Информация о валюте, используемой для формирования цены контракта и расчетов с поставщиками: Валютой контракта является рубль Российской Федерации.</t>
  </si>
  <si>
    <t>Наименование товара, работы, услуги согласно описанию объекта закупки</t>
  </si>
  <si>
    <t>Расчет НМЦК(ЦК)</t>
  </si>
  <si>
    <t>Коэфф. вариации (v)</t>
  </si>
  <si>
    <t>Цена за ед.(руб.)</t>
  </si>
  <si>
    <t>Итого НМЦК (ЦК)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</si>
  <si>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применяется.</t>
  </si>
  <si>
    <t>№ п/п</t>
  </si>
  <si>
    <t>Ср. рыночная цена за единицу (руб.)</t>
  </si>
  <si>
    <t>Используемый метод определения[3] НМЦК(ЦК)/начальной цены единицы товара (работы, услуги) и начальной суммы цен единиц товаров (работ, услуг)</t>
  </si>
  <si>
    <t>Реквизиты запросов ценовой информации (в т.ч. в ЕИС)</t>
  </si>
  <si>
    <r>
      <t>Наименование товара, работы, услуги по КТРУ</t>
    </r>
    <r>
      <rPr>
        <sz val="12"/>
        <color theme="1"/>
        <rFont val="Times New Roman"/>
        <family val="1"/>
        <charset val="204"/>
      </rPr>
      <t xml:space="preserve"> </t>
    </r>
  </si>
  <si>
    <t>Типовая принадлежность</t>
  </si>
  <si>
    <t>Ед. изм.</t>
  </si>
  <si>
    <t>Кол-во</t>
  </si>
  <si>
    <t>Ценовые значения анализа рынка</t>
  </si>
  <si>
    <t>Цена за единицу с учетом нормативных затрат</t>
  </si>
  <si>
    <t>Итоговое значение НМЦК (ЦК) (руб.)</t>
  </si>
  <si>
    <t>Итого цена единицы товара (работы, услуги) в том числе с учетом ЛБО (руб.)</t>
  </si>
  <si>
    <t>Всего НМЦК (ЦК)/цена единицы товара (работы, услуги) с учетом ЛБО (руб.)</t>
  </si>
  <si>
    <t xml:space="preserve">Предмет контракта </t>
  </si>
  <si>
    <t xml:space="preserve">Дата подготовки обоснования НМЦК(ЦК)/ начальной цены единицы товара (работы, услуги)  </t>
  </si>
  <si>
    <t>*</t>
  </si>
  <si>
    <t xml:space="preserve">Метод сопоставимых рыночных цен (анализ рынка). </t>
  </si>
  <si>
    <t>Обоснование начальной (максимальной) цены контракта</t>
  </si>
  <si>
    <t>Усл.ед</t>
  </si>
  <si>
    <t>Оказание услуг по разработке проектной документации на монтаж системы контроля управления доступа административного здания Межрегионального филиала ФКУ «ЦОКР» в г. Казани (г. Саранск).</t>
  </si>
  <si>
    <t>19.06.2026г</t>
  </si>
  <si>
    <r>
      <t xml:space="preserve">В целях получения информации в отношении планируемых к закупке, оказание услуг по разработке проектной документации на монтаж системы контроля управления доступа административного здания Межрегионального филиала ФКУ «ЦОКР» в г. Казани (г. Саранск) был подготовлен и направлен запрос цен в </t>
    </r>
    <r>
      <rPr>
        <b/>
        <sz val="12"/>
        <color theme="1"/>
        <rFont val="Times New Roman"/>
        <family val="1"/>
        <charset val="204"/>
      </rPr>
      <t>ЕИС  0811400000126000426 (ред. №01) от 20.05.2026 г</t>
    </r>
    <r>
      <rPr>
        <sz val="12"/>
        <color theme="1"/>
        <rFont val="Times New Roman"/>
        <family val="1"/>
        <charset val="204"/>
      </rPr>
      <t xml:space="preserve">., ответов получено 3 (три), запрос цен в 5 организаций </t>
    </r>
    <r>
      <rPr>
        <b/>
        <sz val="12"/>
        <color theme="1"/>
        <rFont val="Times New Roman"/>
        <family val="1"/>
        <charset val="204"/>
      </rPr>
      <t>исх. 59-26-24/2720 от 20.05.2026г</t>
    </r>
    <r>
      <rPr>
        <sz val="12"/>
        <color theme="1"/>
        <rFont val="Times New Roman"/>
        <family val="1"/>
        <charset val="204"/>
      </rPr>
      <t xml:space="preserve">., ответов получено 0 (ноль). На основании полученных коммерческих предложений произведен расчет НМЦК (ЦК): Источник </t>
    </r>
    <r>
      <rPr>
        <b/>
        <sz val="12"/>
        <color theme="1"/>
        <rFont val="Times New Roman"/>
        <family val="1"/>
        <charset val="204"/>
      </rPr>
      <t>№1: вх.№4860 от 19.06.2026г.</t>
    </r>
    <r>
      <rPr>
        <sz val="12"/>
        <color theme="1"/>
        <rFont val="Times New Roman"/>
        <family val="1"/>
        <charset val="204"/>
      </rPr>
      <t xml:space="preserve">, Источник </t>
    </r>
    <r>
      <rPr>
        <b/>
        <sz val="12"/>
        <color theme="1"/>
        <rFont val="Times New Roman"/>
        <family val="1"/>
        <charset val="204"/>
      </rPr>
      <t>№2:  №4861 от 19.06.2026г.</t>
    </r>
    <r>
      <rPr>
        <sz val="12"/>
        <color theme="1"/>
        <rFont val="Times New Roman"/>
        <family val="1"/>
        <charset val="204"/>
      </rPr>
      <t xml:space="preserve">, Источник </t>
    </r>
    <r>
      <rPr>
        <b/>
        <sz val="12"/>
        <color theme="1"/>
        <rFont val="Times New Roman"/>
        <family val="1"/>
        <charset val="204"/>
      </rPr>
      <t>№3: вх. №4862 от 19.06.2026г.</t>
    </r>
  </si>
  <si>
    <t>Источник №1: вх. №4860 от 19.06.2026г.</t>
  </si>
  <si>
    <t>Источник №2: вх. №4861 от 19.06.2026г.</t>
  </si>
  <si>
    <t>Источник №3: вх. №4862 от 19.06.2026г.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</si>
</sst>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64" fontId="1" fillId="0" borderId="3" xfId="1" applyNumberFormat="1" applyFont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left" vertical="center" wrapText="1"/>
    </xf>
    <xf numFmtId="43" fontId="2" fillId="0" borderId="4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zoomScale="70" zoomScaleNormal="70" workbookViewId="0">
      <selection activeCell="N19" sqref="N19:O19"/>
    </sheetView>
  </sheetViews>
  <sheetFormatPr defaultRowHeight="15.75" x14ac:dyDescent="0.25"/>
  <cols>
    <col min="1" max="1" width="3.7109375" style="4" customWidth="1"/>
    <col min="2" max="2" width="9.140625" style="4"/>
    <col min="3" max="3" width="19.7109375" style="4" customWidth="1"/>
    <col min="4" max="4" width="21.85546875" style="4" customWidth="1"/>
    <col min="5" max="5" width="14.140625" style="4" customWidth="1"/>
    <col min="6" max="6" width="11.28515625" style="4" customWidth="1"/>
    <col min="7" max="7" width="12.85546875" style="4" customWidth="1"/>
    <col min="8" max="8" width="13.7109375" style="4" customWidth="1"/>
    <col min="9" max="10" width="14.28515625" style="4" customWidth="1"/>
    <col min="11" max="13" width="12.85546875" style="4" customWidth="1"/>
    <col min="14" max="14" width="19.5703125" style="4" customWidth="1"/>
    <col min="15" max="15" width="6" style="4" customWidth="1"/>
    <col min="16" max="17" width="12.85546875" style="4" customWidth="1"/>
    <col min="18" max="18" width="9.140625" style="4"/>
    <col min="19" max="19" width="12.42578125" style="4" bestFit="1" customWidth="1"/>
    <col min="20" max="16384" width="9.140625" style="4"/>
  </cols>
  <sheetData>
    <row r="1" spans="2:18" ht="60" customHeight="1" x14ac:dyDescent="0.25">
      <c r="B1" s="18" t="s">
        <v>24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4" spans="2:18" ht="36" customHeight="1" x14ac:dyDescent="0.25">
      <c r="B4" s="19" t="s">
        <v>21</v>
      </c>
      <c r="C4" s="19"/>
      <c r="D4" s="19"/>
      <c r="E4" s="19"/>
      <c r="F4" s="19"/>
      <c r="G4" s="19"/>
      <c r="H4" s="19"/>
      <c r="I4" s="20" t="s">
        <v>27</v>
      </c>
      <c r="J4" s="20"/>
      <c r="K4" s="20"/>
      <c r="L4" s="5"/>
      <c r="M4" s="5"/>
      <c r="N4" s="5"/>
      <c r="O4" s="5"/>
      <c r="P4" s="5"/>
      <c r="Q4" s="5"/>
      <c r="R4" s="5"/>
    </row>
    <row r="5" spans="2:18" ht="36" customHeight="1" x14ac:dyDescent="0.25">
      <c r="B5" s="21" t="s">
        <v>20</v>
      </c>
      <c r="C5" s="21"/>
      <c r="D5" s="22" t="s">
        <v>26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2:18" ht="48" customHeight="1" x14ac:dyDescent="0.25">
      <c r="B6" s="19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30" t="s">
        <v>23</v>
      </c>
      <c r="N6" s="30"/>
      <c r="O6" s="30"/>
      <c r="P6" s="30"/>
      <c r="Q6" s="30"/>
      <c r="R6" s="5"/>
    </row>
    <row r="7" spans="2:18" ht="84.75" customHeight="1" x14ac:dyDescent="0.25">
      <c r="B7" s="19" t="s">
        <v>10</v>
      </c>
      <c r="C7" s="19"/>
      <c r="D7" s="19"/>
      <c r="E7" s="19"/>
      <c r="F7" s="23" t="s">
        <v>28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2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"/>
      <c r="O8" s="1"/>
      <c r="P8" s="1"/>
      <c r="Q8" s="1"/>
      <c r="R8" s="1"/>
    </row>
    <row r="9" spans="2:18" ht="37.5" customHeight="1" x14ac:dyDescent="0.25">
      <c r="B9" s="19" t="s">
        <v>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18" ht="34.5" customHeight="1" x14ac:dyDescent="0.25">
      <c r="B10" s="19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2" spans="2:18" ht="16.5" thickBot="1" x14ac:dyDescent="0.3"/>
    <row r="13" spans="2:18" ht="16.5" thickBot="1" x14ac:dyDescent="0.3">
      <c r="B13" s="15" t="s">
        <v>7</v>
      </c>
      <c r="C13" s="34" t="s">
        <v>11</v>
      </c>
      <c r="D13" s="15" t="s">
        <v>1</v>
      </c>
      <c r="E13" s="34" t="s">
        <v>12</v>
      </c>
      <c r="F13" s="15" t="s">
        <v>13</v>
      </c>
      <c r="G13" s="34" t="s">
        <v>14</v>
      </c>
      <c r="H13" s="31" t="s">
        <v>2</v>
      </c>
      <c r="I13" s="32"/>
      <c r="J13" s="32"/>
      <c r="K13" s="32"/>
      <c r="L13" s="32"/>
      <c r="M13" s="32"/>
      <c r="N13" s="32"/>
      <c r="O13" s="33"/>
      <c r="P13" s="15" t="s">
        <v>18</v>
      </c>
      <c r="Q13" s="15" t="s">
        <v>19</v>
      </c>
    </row>
    <row r="14" spans="2:18" ht="28.5" customHeight="1" thickBot="1" x14ac:dyDescent="0.3">
      <c r="B14" s="16"/>
      <c r="C14" s="35"/>
      <c r="D14" s="16"/>
      <c r="E14" s="35"/>
      <c r="F14" s="16"/>
      <c r="G14" s="35"/>
      <c r="H14" s="31" t="s">
        <v>15</v>
      </c>
      <c r="I14" s="32"/>
      <c r="J14" s="33"/>
      <c r="K14" s="15" t="s">
        <v>3</v>
      </c>
      <c r="L14" s="15" t="s">
        <v>8</v>
      </c>
      <c r="M14" s="35" t="s">
        <v>16</v>
      </c>
      <c r="N14" s="24" t="s">
        <v>17</v>
      </c>
      <c r="O14" s="25"/>
      <c r="P14" s="16"/>
      <c r="Q14" s="16"/>
    </row>
    <row r="15" spans="2:18" ht="68.25" customHeight="1" thickBot="1" x14ac:dyDescent="0.3">
      <c r="B15" s="16"/>
      <c r="C15" s="35"/>
      <c r="D15" s="16"/>
      <c r="E15" s="35"/>
      <c r="F15" s="16"/>
      <c r="G15" s="35"/>
      <c r="H15" s="10" t="s">
        <v>29</v>
      </c>
      <c r="I15" s="14" t="s">
        <v>30</v>
      </c>
      <c r="J15" s="14" t="s">
        <v>31</v>
      </c>
      <c r="K15" s="16"/>
      <c r="L15" s="16"/>
      <c r="M15" s="35"/>
      <c r="N15" s="26"/>
      <c r="O15" s="27"/>
      <c r="P15" s="16"/>
      <c r="Q15" s="16"/>
    </row>
    <row r="16" spans="2:18" ht="57" customHeight="1" thickBot="1" x14ac:dyDescent="0.3">
      <c r="B16" s="17"/>
      <c r="C16" s="36"/>
      <c r="D16" s="17"/>
      <c r="E16" s="36"/>
      <c r="F16" s="17"/>
      <c r="G16" s="36"/>
      <c r="H16" s="8" t="s">
        <v>4</v>
      </c>
      <c r="I16" s="3" t="s">
        <v>4</v>
      </c>
      <c r="J16" s="3" t="s">
        <v>4</v>
      </c>
      <c r="K16" s="17"/>
      <c r="L16" s="17"/>
      <c r="M16" s="36"/>
      <c r="N16" s="28"/>
      <c r="O16" s="29"/>
      <c r="P16" s="17"/>
      <c r="Q16" s="17"/>
    </row>
    <row r="17" spans="2:17" ht="16.5" thickBot="1" x14ac:dyDescent="0.3">
      <c r="B17" s="2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  <c r="N17" s="31">
        <v>13</v>
      </c>
      <c r="O17" s="33"/>
      <c r="P17" s="3">
        <v>14</v>
      </c>
      <c r="Q17" s="3">
        <v>15</v>
      </c>
    </row>
    <row r="18" spans="2:17" ht="217.5" customHeight="1" thickBot="1" x14ac:dyDescent="0.3">
      <c r="B18" s="2">
        <v>1</v>
      </c>
      <c r="C18" s="6"/>
      <c r="D18" s="6" t="s">
        <v>26</v>
      </c>
      <c r="E18" s="6"/>
      <c r="F18" s="6" t="s">
        <v>25</v>
      </c>
      <c r="G18" s="6">
        <v>1</v>
      </c>
      <c r="H18" s="7">
        <v>113000</v>
      </c>
      <c r="I18" s="7">
        <v>114500</v>
      </c>
      <c r="J18" s="7">
        <v>113000</v>
      </c>
      <c r="K18" s="13">
        <f>(STDEV(H18:J18)/AVERAGE(H18:J18))*100</f>
        <v>0.76</v>
      </c>
      <c r="L18" s="6">
        <f>ROUNDDOWN(AVERAGE(H18:J18),2)</f>
        <v>113500</v>
      </c>
      <c r="M18" s="7"/>
      <c r="N18" s="12">
        <f>H18*G18</f>
        <v>113000</v>
      </c>
      <c r="O18" s="7" t="s">
        <v>22</v>
      </c>
      <c r="P18" s="6"/>
      <c r="Q18" s="6"/>
    </row>
    <row r="19" spans="2:17" ht="16.5" customHeight="1" thickBot="1" x14ac:dyDescent="0.3">
      <c r="B19" s="38" t="s">
        <v>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>
        <f>SUM(N18:N18)</f>
        <v>113000</v>
      </c>
      <c r="O19" s="41"/>
      <c r="P19" s="3"/>
      <c r="Q19" s="3"/>
    </row>
    <row r="22" spans="2:17" ht="101.25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1"/>
      <c r="O22" s="11"/>
      <c r="P22" s="11"/>
      <c r="Q22" s="11"/>
    </row>
  </sheetData>
  <mergeCells count="29">
    <mergeCell ref="D13:D16"/>
    <mergeCell ref="B22:M22"/>
    <mergeCell ref="N17:O17"/>
    <mergeCell ref="B19:M19"/>
    <mergeCell ref="N19:O19"/>
    <mergeCell ref="H14:J14"/>
    <mergeCell ref="K14:K16"/>
    <mergeCell ref="M14:M16"/>
    <mergeCell ref="B13:B16"/>
    <mergeCell ref="L14:L16"/>
    <mergeCell ref="E13:E16"/>
    <mergeCell ref="F13:F16"/>
    <mergeCell ref="G13:G16"/>
    <mergeCell ref="Q13:Q16"/>
    <mergeCell ref="B1:R1"/>
    <mergeCell ref="B4:H4"/>
    <mergeCell ref="I4:K4"/>
    <mergeCell ref="B5:C5"/>
    <mergeCell ref="D5:R5"/>
    <mergeCell ref="B6:L6"/>
    <mergeCell ref="B7:E7"/>
    <mergeCell ref="F7:R7"/>
    <mergeCell ref="N14:O16"/>
    <mergeCell ref="B9:R9"/>
    <mergeCell ref="B10:R10"/>
    <mergeCell ref="P13:P16"/>
    <mergeCell ref="M6:Q6"/>
    <mergeCell ref="H13:O13"/>
    <mergeCell ref="C13:C1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Лист1!_ftnref1</vt:lpstr>
      <vt:lpstr>Лист1!_ftnref2</vt:lpstr>
      <vt:lpstr>Лист1!_ftnref3</vt:lpstr>
      <vt:lpstr>Лист1!_ftnref4</vt:lpstr>
      <vt:lpstr>Лист1!_ftnref5</vt:lpstr>
      <vt:lpstr>Лист1!_ftnref6</vt:lpstr>
      <vt:lpstr>Лист1!_ftnref7</vt:lpstr>
      <vt:lpstr>Лист1!_ftnref8</vt:lpstr>
      <vt:lpstr>Лист1!_ftnref9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Миклухо-Маклай</dc:creator>
  <cp:lastModifiedBy>Пользователь Windows</cp:lastModifiedBy>
  <cp:lastPrinted>2025-05-16T11:28:03Z</cp:lastPrinted>
  <dcterms:created xsi:type="dcterms:W3CDTF">2025-05-16T11:17:36Z</dcterms:created>
  <dcterms:modified xsi:type="dcterms:W3CDTF">2026-06-23T11:14:29Z</dcterms:modified>
</cp:coreProperties>
</file>