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9" i="8"/>
  <c r="J9"/>
  <c r="L9"/>
  <c r="M9" s="1"/>
  <c r="N9" s="1"/>
  <c r="O9" s="1"/>
  <c r="O10" s="1"/>
  <c r="K9" l="1"/>
  <c r="I11" l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<sst xmlns="http://schemas.openxmlformats.org/spreadsheetml/2006/main" count="30" uniqueCount="30">
  <si>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</si>
  <si>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</si>
  <si>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</si>
  <si>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</si>
  <si>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</si>
  <si>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</si>
  <si>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</si>
  <si>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</si>
  <si>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</si>
  <si>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</si>
  <si>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</si>
  <si>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</si>
  <si>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</si>
  <si>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</si>
  <si>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</si>
  <si>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</si>
  <si>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</si>
  <si>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</si>
  <si>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</si>
  <si>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</si>
  <si>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</si>
  <si>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</si>
  <si>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</si>
  <si>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</si>
  <si>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Приобретение пиломатериала из лиственницы</t>
  </si>
  <si>
    <t>м3</t>
  </si>
  <si>
    <t>Ценовое предложение № 1 ИП Костюченко Г.К.</t>
  </si>
  <si>
    <t>Ценовое предложение № 2  ИП Лямин В.Н.</t>
  </si>
  <si>
    <t>Ценовое предложение № 3 ООО "Омул"</t>
  </si>
  <si>
    <t>пиломатериал из лиственницы 150*50 строгоный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</si>
</sst>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Fill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7"/>
  <sheetViews>
    <sheetView tabSelected="1" topLeftCell="A2" zoomScale="115" zoomScaleNormal="115" workbookViewId="0">
      <selection activeCell="I9" sqref="I9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27" customHeight="1">
      <c r="J2" s="2"/>
      <c r="M2" s="50"/>
      <c r="N2" s="50"/>
      <c r="O2" s="50"/>
    </row>
    <row r="3" spans="1:15" ht="32.25" customHeight="1">
      <c r="A3" s="57" t="s">
        <v>24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ht="33" customHeight="1">
      <c r="A4" s="8"/>
      <c r="B4" s="8"/>
      <c r="C4" s="8"/>
      <c r="D4" s="8"/>
      <c r="E4" s="8"/>
      <c r="F4" s="12"/>
      <c r="G4" s="8"/>
      <c r="H4" s="8"/>
      <c r="I4" s="8"/>
      <c r="J4" s="8"/>
      <c r="K4" s="8"/>
      <c r="L4" s="8"/>
      <c r="M4" s="8"/>
      <c r="N4" s="8"/>
      <c r="O4" s="8"/>
    </row>
    <row r="5" spans="1:15" ht="48" customHeight="1">
      <c r="A5" s="44" t="s">
        <v>15</v>
      </c>
      <c r="B5" s="45"/>
      <c r="C5" s="46" t="s">
        <v>18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8"/>
    </row>
    <row r="6" spans="1:15" ht="32.25" customHeight="1">
      <c r="A6" s="44" t="s">
        <v>16</v>
      </c>
      <c r="B6" s="45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45"/>
    </row>
    <row r="7" spans="1:15" ht="39.75" customHeight="1">
      <c r="A7" s="58" t="s">
        <v>2</v>
      </c>
      <c r="B7" s="58" t="s">
        <v>19</v>
      </c>
      <c r="C7" s="60" t="s">
        <v>3</v>
      </c>
      <c r="D7" s="62" t="s">
        <v>0</v>
      </c>
      <c r="E7" s="64" t="s">
        <v>4</v>
      </c>
      <c r="F7" s="64"/>
      <c r="G7" s="64"/>
      <c r="H7" s="64"/>
      <c r="I7" s="55" t="s">
        <v>5</v>
      </c>
      <c r="J7" s="55"/>
      <c r="K7" s="55"/>
      <c r="L7" s="56" t="s">
        <v>6</v>
      </c>
      <c r="M7" s="56"/>
      <c r="N7" s="56"/>
      <c r="O7" s="56"/>
    </row>
    <row r="8" spans="1:15" s="40" customFormat="1" ht="219" customHeight="1">
      <c r="A8" s="59"/>
      <c r="B8" s="59"/>
      <c r="C8" s="61"/>
      <c r="D8" s="63"/>
      <c r="E8" s="36" t="s">
        <v>26</v>
      </c>
      <c r="F8" s="36" t="s">
        <v>27</v>
      </c>
      <c r="G8" s="37" t="s">
        <v>28</v>
      </c>
      <c r="H8" s="36" t="s">
        <v>7</v>
      </c>
      <c r="I8" s="38" t="s">
        <v>20</v>
      </c>
      <c r="J8" s="39" t="s">
        <v>8</v>
      </c>
      <c r="K8" s="39" t="s">
        <v>21</v>
      </c>
      <c r="L8" s="39" t="s">
        <v>22</v>
      </c>
      <c r="M8" s="36" t="s">
        <v>9</v>
      </c>
      <c r="N8" s="36" t="s">
        <v>10</v>
      </c>
      <c r="O8" s="36" t="s">
        <v>11</v>
      </c>
    </row>
    <row r="9" spans="1:15" s="10" customFormat="1" ht="58.5" customHeight="1">
      <c r="A9" s="13">
        <v>1</v>
      </c>
      <c r="B9" s="14" t="s">
        <v>29</v>
      </c>
      <c r="C9" s="15" t="s">
        <v>25</v>
      </c>
      <c r="D9" s="16">
        <v>1.36</v>
      </c>
      <c r="E9" s="17">
        <v>27100</v>
      </c>
      <c r="F9" s="17">
        <v>27800</v>
      </c>
      <c r="G9" s="17">
        <v>27750</v>
      </c>
      <c r="H9" s="13">
        <v>3</v>
      </c>
      <c r="I9" s="18">
        <f t="shared" ref="I9" si="0">AVERAGE(E9:G9)</f>
        <v>27550</v>
      </c>
      <c r="J9" s="19">
        <f t="shared" ref="J9" si="1">STDEV(E9:G9)</f>
        <v>390.51248379533274</v>
      </c>
      <c r="K9" s="20">
        <f t="shared" ref="K9" si="2">J9/I9</f>
        <v>1.4174681807453094E-2</v>
      </c>
      <c r="L9" s="21">
        <f t="shared" ref="L9" si="3">((D9/H9)*(SUM(E9:G9)))</f>
        <v>37468</v>
      </c>
      <c r="M9" s="22">
        <f t="shared" ref="M9" si="4">L9/D9</f>
        <v>27549.999999999996</v>
      </c>
      <c r="N9" s="23">
        <f t="shared" ref="N9" si="5">ROUND(M9,2)</f>
        <v>27550</v>
      </c>
      <c r="O9" s="24">
        <f t="shared" ref="O9" si="6">N9*D9</f>
        <v>37468</v>
      </c>
    </row>
    <row r="10" spans="1:15" s="5" customFormat="1" ht="39.75" customHeight="1">
      <c r="A10" s="25"/>
      <c r="B10" s="26"/>
      <c r="C10" s="27"/>
      <c r="D10" s="27"/>
      <c r="E10" s="28"/>
      <c r="F10" s="28"/>
      <c r="G10" s="28"/>
      <c r="H10" s="29"/>
      <c r="I10" s="30"/>
      <c r="J10" s="31"/>
      <c r="K10" s="32"/>
      <c r="L10" s="33"/>
      <c r="M10" s="34"/>
      <c r="N10" s="33" t="s">
        <v>12</v>
      </c>
      <c r="O10" s="35">
        <f>SUM(O9:O9)</f>
        <v>37468</v>
      </c>
    </row>
    <row r="11" spans="1:15" s="5" customFormat="1" ht="38.25" customHeight="1">
      <c r="A11" s="51" t="s">
        <v>13</v>
      </c>
      <c r="B11" s="51"/>
      <c r="C11" s="51"/>
      <c r="D11" s="51"/>
      <c r="E11" s="51"/>
      <c r="F11" s="51"/>
      <c r="G11" s="51"/>
      <c r="H11" s="51"/>
      <c r="I11" s="3">
        <f>O10</f>
        <v>37468</v>
      </c>
      <c r="J11" s="4" t="s">
        <v>14</v>
      </c>
      <c r="K11" s="4"/>
      <c r="L11" s="4"/>
      <c r="M11" s="4"/>
      <c r="N11" s="4"/>
      <c r="O11" s="3"/>
    </row>
    <row r="12" spans="1:15" ht="15.75">
      <c r="A12" s="52" t="s">
        <v>17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15" s="5" customFormat="1" ht="98.25" customHeight="1">
      <c r="A13" s="52" t="s">
        <v>23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</row>
    <row r="14" spans="1:15" ht="15.75">
      <c r="A14" s="53"/>
      <c r="B14" s="53"/>
      <c r="C14" s="42"/>
      <c r="D14" s="42"/>
      <c r="E14" s="42"/>
      <c r="F14" s="42"/>
      <c r="G14" s="42"/>
      <c r="H14" s="42"/>
      <c r="I14" s="42"/>
      <c r="J14" s="11"/>
      <c r="K14" s="11"/>
      <c r="L14" s="11"/>
      <c r="M14" s="11"/>
      <c r="N14" s="11"/>
      <c r="O14" s="11"/>
    </row>
    <row r="15" spans="1:15" ht="15.7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5"/>
    </row>
    <row r="16" spans="1:15" ht="15.75">
      <c r="A16" s="49"/>
      <c r="B16" s="49"/>
      <c r="C16" s="2"/>
      <c r="D16" s="6"/>
      <c r="E16" s="6"/>
      <c r="F16" s="6"/>
      <c r="G16" s="6"/>
      <c r="H16" s="6"/>
      <c r="J16" s="49"/>
      <c r="K16" s="49"/>
      <c r="L16" s="9"/>
    </row>
    <row r="17" spans="1:15" ht="15.75">
      <c r="A17" s="41"/>
      <c r="B17" s="41"/>
      <c r="C17" s="41"/>
      <c r="D17" s="41"/>
      <c r="E17" s="41"/>
      <c r="F17" s="41"/>
      <c r="G17" s="41"/>
      <c r="H17" s="7"/>
      <c r="I17" s="5"/>
      <c r="J17" s="5"/>
      <c r="K17" s="5"/>
      <c r="L17" s="5"/>
      <c r="M17" s="5"/>
      <c r="N17" s="5"/>
      <c r="O17" s="5"/>
    </row>
  </sheetData>
  <mergeCells count="22">
    <mergeCell ref="M2:O2"/>
    <mergeCell ref="A11:H11"/>
    <mergeCell ref="A12:O12"/>
    <mergeCell ref="A13:O13"/>
    <mergeCell ref="A14:B14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A17:G17"/>
    <mergeCell ref="C14:I14"/>
    <mergeCell ref="A15:N15"/>
    <mergeCell ref="A6:B6"/>
    <mergeCell ref="C5:O5"/>
    <mergeCell ref="A16:B16"/>
    <mergeCell ref="J16:K16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2026-08-31T01:58:12Z</dcterms:modified>
</cp:coreProperties>
</file>