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 (2)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3"/>
  <c r="D12"/>
  <c r="C12"/>
  <c r="G11"/>
  <c r="F11" s="1"/>
  <c r="H11" s="1"/>
  <c r="G10"/>
  <c r="F10" s="1"/>
  <c r="H10" s="1"/>
  <c r="I11" l="1"/>
  <c r="K11" s="1"/>
  <c r="I10"/>
  <c r="K10" s="1"/>
</calcChain>
</file>

<file path=xl/sharedStrings.xml><?xml version="1.0" encoding="utf-8"?>
<sst xmlns="http://schemas.openxmlformats.org/spreadsheetml/2006/main" count="18" uniqueCount="18">
  <si>
    <t>Обоснование начальной максимальной цены договора, заключаемого с  поставщиком (подрядчиком, исполнителем) методом сопоставимых рыночных цен (анализа рынка)</t>
  </si>
  <si>
    <t>ВСЕГО:</t>
  </si>
  <si>
    <t>НМЦ всего объема</t>
  </si>
  <si>
    <t>Кол-во</t>
  </si>
  <si>
    <t>Коэфф. Вариации, %</t>
  </si>
  <si>
    <t>Ср.арифм.</t>
  </si>
  <si>
    <t>Среднее квадратич. отклон-е</t>
  </si>
  <si>
    <t>Наименование</t>
  </si>
  <si>
    <t>№ п/п</t>
  </si>
  <si>
    <t>Средняя цена единицы</t>
  </si>
  <si>
    <t>1.</t>
  </si>
  <si>
    <t>2.</t>
  </si>
  <si>
    <t xml:space="preserve">Результат анализа цен: На основании п. 3.7.4. раздела III Приказа Министерства экономического развития Российской Федерации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для обоснование начальной (максимальной) цены контракта методом сопоставимых рыночных цен были использованы коммерческие предложения поставщиков и общедоступная информация изи сети Интернет.                                                                                                                                                                     </t>
  </si>
  <si>
    <t>Предл-е № 3</t>
  </si>
  <si>
    <t xml:space="preserve">Предл-е №2 </t>
  </si>
  <si>
    <t xml:space="preserve">Предл-е №1    </t>
  </si>
  <si>
    <t>Картридж лазерный Hi-Black TL-420X, 6000 стр, черный</t>
  </si>
  <si>
    <t>Картридж лазерный Hi-Black NB-Q2612A, 2000 стр, черный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</si>
</sst>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FEC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tabSelected="1" zoomScale="90" zoomScaleNormal="90" workbookViewId="0">
      <selection activeCell="C12" sqref="C12"/>
    </sheetView>
  </sheetViews>
  <sheetFormatPr defaultRowHeight="15"/>
  <cols>
    <col min="2" max="2" width="43.140625" style="4" customWidth="1"/>
    <col min="3" max="3" width="11.7109375" style="1" customWidth="1"/>
    <col min="4" max="4" width="12.85546875" style="1" customWidth="1"/>
    <col min="5" max="5" width="11.5703125" style="1" customWidth="1"/>
    <col min="6" max="6" width="12.5703125" style="5" customWidth="1"/>
    <col min="7" max="7" width="12.5703125" style="1" customWidth="1"/>
    <col min="8" max="8" width="13.140625" style="1" customWidth="1"/>
    <col min="9" max="9" width="12.7109375" style="1" customWidth="1"/>
    <col min="10" max="10" width="13.85546875" style="1" customWidth="1"/>
    <col min="11" max="11" width="11.85546875" customWidth="1"/>
  </cols>
  <sheetData>
    <row r="1" spans="1:11" ht="24.75" customHeight="1">
      <c r="B1" s="27" t="s">
        <v>0</v>
      </c>
      <c r="C1" s="27"/>
      <c r="D1" s="27"/>
      <c r="E1" s="27"/>
      <c r="F1" s="27"/>
      <c r="G1" s="27"/>
      <c r="H1" s="27"/>
      <c r="I1" s="27"/>
      <c r="J1" s="27"/>
    </row>
    <row r="2" spans="1:11" ht="15" customHeight="1">
      <c r="B2" s="27"/>
      <c r="C2" s="27"/>
      <c r="D2" s="27"/>
      <c r="E2" s="27"/>
      <c r="F2" s="27"/>
      <c r="G2" s="27"/>
      <c r="H2" s="27"/>
      <c r="I2" s="27"/>
      <c r="J2" s="27"/>
    </row>
    <row r="3" spans="1:11" ht="21.6" customHeight="1">
      <c r="B3" s="27"/>
      <c r="C3" s="27"/>
      <c r="D3" s="27"/>
      <c r="E3" s="27"/>
      <c r="F3" s="27"/>
      <c r="G3" s="27"/>
      <c r="H3" s="27"/>
      <c r="I3" s="27"/>
      <c r="J3" s="27"/>
    </row>
    <row r="4" spans="1:11" ht="14.45" hidden="1" customHeight="1">
      <c r="B4" s="27"/>
      <c r="C4" s="27"/>
      <c r="D4" s="27"/>
      <c r="E4" s="27"/>
      <c r="F4" s="27"/>
      <c r="G4" s="27"/>
      <c r="H4" s="27"/>
      <c r="I4" s="27"/>
      <c r="J4" s="27"/>
    </row>
    <row r="5" spans="1:11" ht="14.45" hidden="1" customHeight="1">
      <c r="B5" s="27"/>
      <c r="C5" s="27"/>
      <c r="D5" s="27"/>
      <c r="E5" s="27"/>
      <c r="F5" s="27"/>
      <c r="G5" s="27"/>
      <c r="H5" s="27"/>
      <c r="I5" s="27"/>
      <c r="J5" s="27"/>
    </row>
    <row r="6" spans="1:11" ht="14.45" hidden="1" customHeight="1">
      <c r="B6" s="27"/>
      <c r="C6" s="27"/>
      <c r="D6" s="27"/>
      <c r="E6" s="27"/>
      <c r="F6" s="27"/>
      <c r="G6" s="27"/>
      <c r="H6" s="27"/>
      <c r="I6" s="27"/>
      <c r="J6" s="27"/>
    </row>
    <row r="7" spans="1:11" ht="14.45" hidden="1" customHeight="1">
      <c r="B7" s="27"/>
      <c r="C7" s="27"/>
      <c r="D7" s="27"/>
      <c r="E7" s="27"/>
      <c r="F7" s="27"/>
      <c r="G7" s="27"/>
      <c r="H7" s="27"/>
      <c r="I7" s="27"/>
      <c r="J7" s="27"/>
    </row>
    <row r="8" spans="1:11" ht="24" customHeight="1">
      <c r="B8" s="3"/>
      <c r="C8" s="30"/>
      <c r="D8" s="30"/>
      <c r="E8" s="30"/>
      <c r="F8" s="30"/>
      <c r="G8" s="30"/>
      <c r="H8" s="2"/>
      <c r="I8" s="2"/>
    </row>
    <row r="9" spans="1:11" ht="54" customHeight="1">
      <c r="A9" s="7" t="s">
        <v>8</v>
      </c>
      <c r="B9" s="22" t="s">
        <v>7</v>
      </c>
      <c r="C9" s="12" t="s">
        <v>15</v>
      </c>
      <c r="D9" s="12" t="s">
        <v>14</v>
      </c>
      <c r="E9" s="12" t="s">
        <v>13</v>
      </c>
      <c r="F9" s="13" t="s">
        <v>6</v>
      </c>
      <c r="G9" s="7" t="s">
        <v>5</v>
      </c>
      <c r="H9" s="7" t="s">
        <v>4</v>
      </c>
      <c r="I9" s="11" t="s">
        <v>9</v>
      </c>
      <c r="J9" s="12" t="s">
        <v>3</v>
      </c>
      <c r="K9" s="11" t="s">
        <v>2</v>
      </c>
    </row>
    <row r="10" spans="1:11" ht="45.75" customHeight="1">
      <c r="A10" s="20" t="s">
        <v>10</v>
      </c>
      <c r="B10" s="23" t="s">
        <v>16</v>
      </c>
      <c r="C10" s="21">
        <v>1000</v>
      </c>
      <c r="D10" s="25">
        <v>1300</v>
      </c>
      <c r="E10" s="14">
        <v>1038</v>
      </c>
      <c r="F10" s="15">
        <f>SQRT((POWER(C10-G10,2)+ POWER(D10-G10,2)+POWER(E10-G10,2))/2)</f>
        <v>163.34421732443832</v>
      </c>
      <c r="G10" s="16">
        <f>AVERAGE(C10:E10)</f>
        <v>1112.6666666666667</v>
      </c>
      <c r="H10" s="15">
        <f>F10/G10*100</f>
        <v>14.680426961453414</v>
      </c>
      <c r="I10" s="18">
        <f>G10</f>
        <v>1112.6666666666667</v>
      </c>
      <c r="J10" s="12">
        <v>1</v>
      </c>
      <c r="K10" s="18">
        <f>I10*J10</f>
        <v>1112.6666666666667</v>
      </c>
    </row>
    <row r="11" spans="1:11" ht="39.75" customHeight="1">
      <c r="A11" s="20" t="s">
        <v>11</v>
      </c>
      <c r="B11" s="24" t="s">
        <v>17</v>
      </c>
      <c r="C11" s="21">
        <v>500</v>
      </c>
      <c r="D11" s="25">
        <v>600</v>
      </c>
      <c r="E11" s="14">
        <v>858</v>
      </c>
      <c r="F11" s="15">
        <f>SQRT((POWER(C11-G11,2)+ POWER(D11-G11,2)+POWER(E11-G11,2))/2)</f>
        <v>184.71960733320472</v>
      </c>
      <c r="G11" s="16">
        <f>AVERAGE(C11:E11)</f>
        <v>652.66666666666663</v>
      </c>
      <c r="H11" s="26">
        <f>F11/G11*100</f>
        <v>28.30228917260542</v>
      </c>
      <c r="I11" s="18">
        <f>G11</f>
        <v>652.66666666666663</v>
      </c>
      <c r="J11" s="12">
        <v>1</v>
      </c>
      <c r="K11" s="18">
        <f>I11*J11</f>
        <v>652.66666666666663</v>
      </c>
    </row>
    <row r="12" spans="1:11" ht="33.75" customHeight="1">
      <c r="A12" s="10"/>
      <c r="B12" s="9" t="s">
        <v>1</v>
      </c>
      <c r="C12" s="8">
        <f>C10+C11</f>
        <v>1500</v>
      </c>
      <c r="D12" s="8">
        <f>D10+D11</f>
        <v>1900</v>
      </c>
      <c r="E12" s="8">
        <f>E10+E11</f>
        <v>1896</v>
      </c>
      <c r="F12" s="6"/>
      <c r="G12" s="6"/>
      <c r="H12" s="6"/>
      <c r="I12" s="17"/>
      <c r="J12" s="6"/>
      <c r="K12" s="8">
        <v>1765.34</v>
      </c>
    </row>
    <row r="13" spans="1:11" ht="40.5" customHeight="1">
      <c r="B13" s="3"/>
      <c r="C13" s="2"/>
      <c r="D13" s="2"/>
      <c r="E13" s="2"/>
      <c r="F13" s="19"/>
      <c r="G13" s="2"/>
      <c r="H13" s="2"/>
      <c r="I13" s="2"/>
    </row>
    <row r="14" spans="1:11" ht="93" customHeight="1">
      <c r="B14" s="28" t="s">
        <v>12</v>
      </c>
      <c r="C14" s="28"/>
      <c r="D14" s="28"/>
      <c r="E14" s="28"/>
      <c r="F14" s="28"/>
      <c r="G14" s="28"/>
      <c r="H14" s="28"/>
      <c r="I14" s="28"/>
      <c r="J14" s="28"/>
    </row>
    <row r="15" spans="1:11" ht="49.5" customHeight="1">
      <c r="B15" s="29"/>
      <c r="C15" s="29"/>
      <c r="D15" s="29"/>
      <c r="E15" s="29"/>
      <c r="F15" s="29"/>
      <c r="G15" s="29"/>
      <c r="H15" s="29"/>
      <c r="I15" s="29"/>
      <c r="J15" s="29"/>
      <c r="K15" s="29"/>
    </row>
  </sheetData>
  <mergeCells count="4">
    <mergeCell ref="B1:J7"/>
    <mergeCell ref="B14:J14"/>
    <mergeCell ref="B15:K15"/>
    <mergeCell ref="C8:G8"/>
  </mergeCells>
  <pageMargins left="0.39370078740157483" right="0.15748031496062992" top="0.35433070866141736" bottom="0.4724409448818898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Лидия</dc:creator>
  <cp:lastModifiedBy>Kohoeva</cp:lastModifiedBy>
  <cp:lastPrinted>2026-03-18T09:13:06Z</cp:lastPrinted>
  <dcterms:created xsi:type="dcterms:W3CDTF">2023-01-25T02:47:32Z</dcterms:created>
  <dcterms:modified xsi:type="dcterms:W3CDTF">2026-08-19T03:57:30Z</dcterms:modified>
</cp:coreProperties>
</file>