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195" windowWidth="14610" windowHeight="11085"/>
  </bookViews>
  <sheets>
    <sheet name="Расчет" sheetId="3" r:id="rId1"/>
  </sheets>
  <definedNames>
    <definedName name="_xlnm._FilterDatabase" localSheetId="0" hidden="1">Расчет!$A$2:$O$5</definedName>
  </definedNames>
  <calcPr calcId="145621"/>
</workbook>
</file>

<file path=xl/calcChain.xml><?xml version="1.0" encoding="utf-8"?>
<calcChain xmlns="http://schemas.openxmlformats.org/spreadsheetml/2006/main">
  <c r="E4" i="3" l="1"/>
  <c r="I4" i="3"/>
  <c r="J4" i="3" s="1"/>
  <c r="O4" i="3" s="1"/>
  <c r="K4" i="3"/>
  <c r="L4" i="3"/>
  <c r="M4" i="3" l="1"/>
  <c r="N4" i="3" s="1"/>
  <c r="O5" i="3"/>
</calcChain>
</file>

<file path=xl/sharedStrings.xml><?xml version="1.0" encoding="utf-8"?>
<sst xmlns="http://schemas.openxmlformats.org/spreadsheetml/2006/main" count="20" uniqueCount="18">
  <si>
    <t>Ед. изм.</t>
  </si>
  <si>
    <t>Наименование</t>
  </si>
  <si>
    <t>№ п.п</t>
  </si>
  <si>
    <t>Шт.</t>
  </si>
  <si>
    <t>Средн. арифм.</t>
  </si>
  <si>
    <t>Округ-ление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</si>
  <si>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</si>
  <si>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</si>
  <si>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</si>
  <si>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</si>
  <si>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</si>
  <si>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Цена за ед.изм.</t>
  </si>
  <si>
    <t>Получатели</t>
  </si>
  <si>
    <t>НМЦК</t>
  </si>
  <si>
    <t>УФНС России по Орл. Обл.</t>
  </si>
  <si>
    <t>Объем</t>
  </si>
  <si>
    <t>Кол-во</t>
  </si>
  <si>
    <t>Seaate EXOS 7E8, 8TB, SAS 12GB, 7.2K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</si>
</sst>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ill="1" applyBorder="1"/>
    <xf numFmtId="0" fontId="0" fillId="0" borderId="1" xfId="0" applyBorder="1"/>
    <xf numFmtId="164" fontId="0" fillId="0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2" xfId="0" applyFill="1" applyBorder="1" applyAlignment="1"/>
    <xf numFmtId="0" fontId="5" fillId="0" borderId="1" xfId="0" applyFont="1" applyFill="1" applyBorder="1" applyAlignment="1">
      <alignment vertical="center" wrapText="1"/>
    </xf>
    <xf numFmtId="0" fontId="0" fillId="0" borderId="4" xfId="0" applyFill="1" applyBorder="1"/>
    <xf numFmtId="3" fontId="0" fillId="0" borderId="1" xfId="0" applyNumberFormat="1" applyFill="1" applyBorder="1"/>
    <xf numFmtId="0" fontId="4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"/>
  <sheetViews>
    <sheetView tabSelected="1" zoomScaleNormal="100" workbookViewId="0">
      <pane ySplit="3" topLeftCell="A4" activePane="bottomLeft" state="frozen"/>
      <selection pane="bottomLeft" activeCell="B4" sqref="B4:O5"/>
    </sheetView>
  </sheetViews>
  <sheetFormatPr defaultRowHeight="15" x14ac:dyDescent="0.25"/>
  <cols>
    <col min="1" max="1" width="4.7109375" customWidth="1"/>
    <col min="2" max="2" width="31.5703125" style="19" customWidth="1"/>
    <col min="3" max="3" width="11.85546875" customWidth="1"/>
    <col min="4" max="5" width="12.85546875" customWidth="1"/>
    <col min="6" max="6" width="11.7109375" customWidth="1"/>
    <col min="7" max="7" width="11.5703125" customWidth="1"/>
    <col min="8" max="8" width="13.28515625" customWidth="1"/>
    <col min="9" max="9" width="11.5703125" customWidth="1"/>
    <col min="10" max="10" width="11.7109375" customWidth="1"/>
    <col min="11" max="11" width="9.28515625" customWidth="1"/>
    <col min="12" max="12" width="14" customWidth="1"/>
    <col min="13" max="13" width="14" bestFit="1" customWidth="1"/>
    <col min="14" max="14" width="9.28515625" customWidth="1"/>
    <col min="15" max="15" width="16.42578125" customWidth="1"/>
    <col min="16" max="16" width="11.140625" customWidth="1"/>
    <col min="17" max="17" width="14.140625" customWidth="1"/>
    <col min="18" max="18" width="14.85546875" customWidth="1"/>
  </cols>
  <sheetData>
    <row r="1" spans="1:22" ht="15" customHeight="1" x14ac:dyDescent="0.25">
      <c r="A1" s="27"/>
      <c r="B1" s="27"/>
      <c r="C1" s="27"/>
      <c r="D1" s="27"/>
      <c r="E1" s="11"/>
    </row>
    <row r="2" spans="1:22" ht="15" customHeight="1" x14ac:dyDescent="0.25">
      <c r="A2" s="28" t="s">
        <v>2</v>
      </c>
      <c r="B2" s="28" t="s">
        <v>1</v>
      </c>
      <c r="C2" s="28" t="s">
        <v>0</v>
      </c>
      <c r="D2" s="13" t="s">
        <v>12</v>
      </c>
      <c r="E2" s="14" t="s">
        <v>15</v>
      </c>
      <c r="F2" s="12"/>
      <c r="G2" s="12"/>
      <c r="H2" s="12"/>
      <c r="I2" s="29" t="s">
        <v>4</v>
      </c>
      <c r="J2" s="29" t="s">
        <v>5</v>
      </c>
      <c r="K2" s="30" t="s">
        <v>6</v>
      </c>
      <c r="L2" s="30" t="s">
        <v>7</v>
      </c>
      <c r="M2" s="30" t="s">
        <v>8</v>
      </c>
      <c r="N2" s="30" t="s">
        <v>9</v>
      </c>
      <c r="O2" s="29" t="s">
        <v>10</v>
      </c>
    </row>
    <row r="3" spans="1:22" ht="51" customHeight="1" x14ac:dyDescent="0.25">
      <c r="A3" s="28"/>
      <c r="B3" s="28"/>
      <c r="C3" s="28"/>
      <c r="D3" s="8" t="s">
        <v>14</v>
      </c>
      <c r="E3" s="10" t="s">
        <v>16</v>
      </c>
      <c r="F3" s="9" t="s">
        <v>11</v>
      </c>
      <c r="G3" s="9" t="s">
        <v>11</v>
      </c>
      <c r="H3" s="9" t="s">
        <v>11</v>
      </c>
      <c r="I3" s="29"/>
      <c r="J3" s="29"/>
      <c r="K3" s="30"/>
      <c r="L3" s="30"/>
      <c r="M3" s="30"/>
      <c r="N3" s="30"/>
      <c r="O3" s="29"/>
      <c r="P3" s="4"/>
      <c r="Q3" s="5"/>
      <c r="R3" s="4"/>
      <c r="S3" s="4"/>
    </row>
    <row r="4" spans="1:22" ht="51" customHeight="1" x14ac:dyDescent="0.25">
      <c r="A4" s="23">
        <v>1</v>
      </c>
      <c r="B4" s="23" t="s">
        <v>17</v>
      </c>
      <c r="C4" s="21" t="s">
        <v>3</v>
      </c>
      <c r="D4" s="25">
        <v>12</v>
      </c>
      <c r="E4" s="24">
        <f t="shared" ref="E4" si="0">D4</f>
        <v>12</v>
      </c>
      <c r="F4" s="26">
        <v>32291</v>
      </c>
      <c r="G4" s="26">
        <v>34883</v>
      </c>
      <c r="H4" s="26">
        <v>36222</v>
      </c>
      <c r="I4" s="22">
        <f t="shared" ref="I4" si="1">AVERAGE(F4,G4,H4)</f>
        <v>34465.333333333336</v>
      </c>
      <c r="J4" s="22">
        <f t="shared" ref="J4" si="2">ROUND(I4,2)</f>
        <v>34465.33</v>
      </c>
      <c r="K4" s="23">
        <f t="shared" ref="K4" si="3">COUNT(F4:H4)</f>
        <v>3</v>
      </c>
      <c r="L4" s="23">
        <f t="shared" ref="L4" si="4">STDEV(F4,G4,H4)</f>
        <v>1998.505524969429</v>
      </c>
      <c r="M4" s="23">
        <f t="shared" ref="M4" si="5">L4/I4*100</f>
        <v>5.798596246381182</v>
      </c>
      <c r="N4" s="23" t="str">
        <f t="shared" ref="N4" si="6">IF(M4&lt;33,"ОДНОРОДНЫЕ","НЕОДНОРОДНЫЕ")</f>
        <v>ОДНОРОДНЫЕ</v>
      </c>
      <c r="O4" s="22">
        <f t="shared" ref="O4" si="7">D4*J4</f>
        <v>413583.96</v>
      </c>
      <c r="P4" s="4"/>
      <c r="Q4" s="5"/>
      <c r="R4" s="4"/>
      <c r="S4" s="4"/>
    </row>
    <row r="5" spans="1:22" x14ac:dyDescent="0.25">
      <c r="A5" s="15"/>
      <c r="B5" s="17" t="s">
        <v>13</v>
      </c>
      <c r="C5" s="1"/>
      <c r="D5" s="3"/>
      <c r="E5" s="16"/>
      <c r="F5" s="2"/>
      <c r="G5" s="2"/>
      <c r="H5" s="2"/>
      <c r="I5" s="2"/>
      <c r="J5" s="2"/>
      <c r="K5" s="2"/>
      <c r="L5" s="2"/>
      <c r="M5" s="2"/>
      <c r="N5" s="2"/>
      <c r="O5" s="9">
        <f>SUM(O4:O4)</f>
        <v>413583.96</v>
      </c>
      <c r="P5" s="6"/>
      <c r="Q5" s="6"/>
      <c r="R5" s="6"/>
      <c r="S5" s="6"/>
      <c r="T5" s="7"/>
      <c r="U5" s="7"/>
      <c r="V5" s="7"/>
    </row>
    <row r="6" spans="1:22" x14ac:dyDescent="0.25">
      <c r="B6" s="18"/>
      <c r="P6" s="7"/>
      <c r="Q6" s="7"/>
      <c r="R6" s="7"/>
      <c r="S6" s="7"/>
      <c r="T6" s="7"/>
      <c r="U6" s="7"/>
      <c r="V6" s="7"/>
    </row>
    <row r="7" spans="1:22" x14ac:dyDescent="0.25">
      <c r="O7" s="20"/>
    </row>
  </sheetData>
  <mergeCells count="11">
    <mergeCell ref="A1:D1"/>
    <mergeCell ref="A2:A3"/>
    <mergeCell ref="B2:B3"/>
    <mergeCell ref="C2:C3"/>
    <mergeCell ref="O2:O3"/>
    <mergeCell ref="I2:I3"/>
    <mergeCell ref="J2:J3"/>
    <mergeCell ref="K2:K3"/>
    <mergeCell ref="L2:L3"/>
    <mergeCell ref="M2:M3"/>
    <mergeCell ref="N2:N3"/>
  </mergeCells>
  <conditionalFormatting sqref="N4">
    <cfRule type="containsText" dxfId="5" priority="4" operator="containsText" text="НЕ">
      <formula>NOT(ISERROR(SEARCH("НЕ",N4)))</formula>
    </cfRule>
    <cfRule type="containsText" dxfId="4" priority="5" operator="containsText" text="ОДНОРОДНЫЕ">
      <formula>NOT(ISERROR(SEARCH("ОДНОРОДНЫЕ",N4)))</formula>
    </cfRule>
    <cfRule type="containsText" dxfId="3" priority="6" operator="containsText" text="НЕОДНОРОДНЫЕ">
      <formula>NOT(ISERROR(SEARCH("НЕОДНОРОДНЫЕ",N4)))</formula>
    </cfRule>
  </conditionalFormatting>
  <conditionalFormatting sqref="N4">
    <cfRule type="containsText" dxfId="2" priority="1" operator="containsText" text="НЕОДНОРОДНЫЕ">
      <formula>NOT(ISERROR(SEARCH("НЕОДНОРОДНЫЕ",N4)))</formula>
    </cfRule>
    <cfRule type="containsText" dxfId="1" priority="2" operator="containsText" text="ОДНОРОДНЫЕ">
      <formula>NOT(ISERROR(SEARCH("ОДНОРОДНЫЕ",N4)))</formula>
    </cfRule>
    <cfRule type="containsText" dxfId="0" priority="3" operator="containsText" text="НЕОДНОРОДНЫЕ">
      <formula>NOT(ISERROR(SEARCH("НЕОДНОРОДНЫЕ",N4)))</formula>
    </cfRule>
  </conditionalFormatting>
  <pageMargins left="0.31496062992125984" right="0.18" top="0.18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Сергеева Екатерина Георгиевна</dc:creator>
  <cp:lastModifiedBy>Ромадинова Екатерина Александровна</cp:lastModifiedBy>
  <cp:lastPrinted>2024-09-16T14:21:46Z</cp:lastPrinted>
  <dcterms:created xsi:type="dcterms:W3CDTF">2019-02-26T07:24:32Z</dcterms:created>
  <dcterms:modified xsi:type="dcterms:W3CDTF">2026-06-29T06:56:04Z</dcterms:modified>
</cp:coreProperties>
</file>