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itok_AV\Desktop\"/>
    </mc:Choice>
  </mc:AlternateContent>
  <xr:revisionPtr revIDLastSave="0" documentId="8_{F286A5AE-A7CD-40DC-BCBA-99D90AB993ED}" xr6:coauthVersionLast="47" xr6:coauthVersionMax="47" xr10:uidLastSave="{00000000-0000-0000-0000-000000000000}"/>
  <bookViews>
    <workbookView xWindow="31890" yWindow="1905" windowWidth="21600" windowHeight="1129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1" l="1"/>
  <c r="Y6" i="1"/>
  <c r="X6" i="1"/>
  <c r="W6" i="1"/>
  <c r="N6" i="1"/>
  <c r="J6" i="1"/>
  <c r="I6" i="1"/>
  <c r="H6" i="1"/>
  <c r="G6" i="1"/>
  <c r="Z7" i="1" l="1"/>
  <c r="L6" i="1"/>
  <c r="K6" i="1"/>
  <c r="M6" i="1" l="1"/>
</calcChain>
</file>

<file path=xl/sharedStrings.xml><?xml version="1.0" encoding="utf-8"?>
<sst xmlns="http://schemas.openxmlformats.org/spreadsheetml/2006/main" count="39" uniqueCount="28">
  <si>
    <t>Обоснование начальной (максимальной) цены контракта</t>
  </si>
  <si>
    <t>№</t>
  </si>
  <si>
    <t>Код по ОКПД</t>
  </si>
  <si>
    <t>Наименование предмета контракта</t>
  </si>
  <si>
    <t>Ед. изм.</t>
  </si>
  <si>
    <t>Ед.изм ЕСКЛП</t>
  </si>
  <si>
    <t>Однородность совокупности значений выявленных цен, используемых в расчете цены контракта</t>
  </si>
  <si>
    <t>Сред.арифмет цена за единицу</t>
  </si>
  <si>
    <t>Сред.квадратичное отклонение</t>
  </si>
  <si>
    <t>Коэфф.вариации цен V (%)</t>
  </si>
  <si>
    <t>Цена единицы планируемого к закупке лекарственного средства, руб.</t>
  </si>
  <si>
    <t>Цена, руб./ед.изм.</t>
  </si>
  <si>
    <t>Количество закупленных лекарственных препаратов (шт)</t>
  </si>
  <si>
    <t>Средневзвешенная цена, руб.</t>
  </si>
  <si>
    <t>Цена единицы планируемого к закупке лекарственного средства с учетом НДС, руб.</t>
  </si>
  <si>
    <t>В результате проведенного расчета НМЦК составила, руб.:</t>
  </si>
  <si>
    <t xml:space="preserve">Определение НМЦК произведено Заказчиком в соответствии с  Приказом Минздрава России от 19.12.2019г. №1064н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 </t>
  </si>
  <si>
    <t>Заключенные заказчиком контракты (договора) за предшествующие 12 месяцев (без учета НДС и  оптовой надбавки)</t>
  </si>
  <si>
    <t>НМЦК с учетом округления цены за единицу (руб.)</t>
  </si>
  <si>
    <t xml:space="preserve">Кол-во </t>
  </si>
  <si>
    <t>Коммерческие предложения (руб./ед.изм., без НДС)</t>
  </si>
  <si>
    <t>Реестровый номер контракта №</t>
  </si>
  <si>
    <t>Поставщик №1 № КП-26-07-6922 от 10.07.2026</t>
  </si>
  <si>
    <t>Поставщик №2 № КП-26-07-6923 от 10.07.2026</t>
  </si>
  <si>
    <t>Поставщик №3 № КП-26-07-6924 от 10.07.2026</t>
  </si>
  <si>
    <t>упак</t>
  </si>
  <si>
    <t>Кустодиол, р-р д/перфуз., пакеты с двумя портами 1000 мл, кор. 6</t>
  </si>
  <si>
    <t>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</si>
</sst>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_Лист1" xfId="1" xr:uid="{CDDE0B9C-A7C0-4BAB-BEF8-40EB55BBD7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9"/>
  <sheetViews>
    <sheetView tabSelected="1" zoomScale="66" zoomScaleNormal="66" workbookViewId="0">
      <selection activeCell="T12" sqref="T12"/>
    </sheetView>
  </sheetViews>
  <sheetFormatPr defaultRowHeight="54" customHeight="1" x14ac:dyDescent="0.2"/>
  <cols>
    <col min="1" max="1" width="6.140625" style="3" customWidth="1"/>
    <col min="2" max="2" width="11.85546875" style="3" hidden="1" customWidth="1"/>
    <col min="3" max="3" width="34" style="3" customWidth="1"/>
    <col min="4" max="6" width="7.140625" style="3" customWidth="1"/>
    <col min="7" max="7" width="13.140625" style="8" customWidth="1"/>
    <col min="8" max="8" width="22.28515625" style="3" customWidth="1"/>
    <col min="9" max="9" width="18.28515625" style="3" customWidth="1"/>
    <col min="10" max="10" width="20.85546875" style="8" customWidth="1"/>
    <col min="11" max="14" width="11.140625" style="8" customWidth="1"/>
    <col min="15" max="22" width="13.140625" style="8" customWidth="1"/>
    <col min="23" max="23" width="10" style="8" bestFit="1" customWidth="1"/>
    <col min="24" max="25" width="9.5703125" style="3" bestFit="1" customWidth="1"/>
    <col min="26" max="26" width="12" style="3" customWidth="1"/>
    <col min="27" max="16384" width="9.140625" style="3"/>
  </cols>
  <sheetData>
    <row r="2" spans="1:26" s="2" customFormat="1" ht="54" customHeight="1" x14ac:dyDescent="0.2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2" customFormat="1" ht="54" customHeight="1" x14ac:dyDescent="0.25">
      <c r="A3" s="18" t="s">
        <v>1</v>
      </c>
      <c r="B3" s="18" t="s">
        <v>2</v>
      </c>
      <c r="C3" s="18" t="s">
        <v>3</v>
      </c>
      <c r="D3" s="18" t="s">
        <v>4</v>
      </c>
      <c r="E3" s="18" t="s">
        <v>19</v>
      </c>
      <c r="F3" s="18" t="s">
        <v>5</v>
      </c>
      <c r="G3" s="20" t="s">
        <v>19</v>
      </c>
      <c r="H3" s="18" t="s">
        <v>20</v>
      </c>
      <c r="I3" s="18"/>
      <c r="J3" s="18"/>
      <c r="K3" s="20" t="s">
        <v>6</v>
      </c>
      <c r="L3" s="20"/>
      <c r="M3" s="20"/>
      <c r="N3" s="20" t="s">
        <v>10</v>
      </c>
      <c r="O3" s="15" t="s">
        <v>17</v>
      </c>
      <c r="P3" s="16"/>
      <c r="Q3" s="16"/>
      <c r="R3" s="16"/>
      <c r="S3" s="16"/>
      <c r="T3" s="16"/>
      <c r="U3" s="16"/>
      <c r="V3" s="17"/>
      <c r="W3" s="20" t="s">
        <v>13</v>
      </c>
      <c r="X3" s="18" t="s">
        <v>10</v>
      </c>
      <c r="Y3" s="18" t="s">
        <v>14</v>
      </c>
      <c r="Z3" s="18" t="s">
        <v>18</v>
      </c>
    </row>
    <row r="4" spans="1:26" s="2" customFormat="1" ht="54" customHeight="1" x14ac:dyDescent="0.25">
      <c r="A4" s="18"/>
      <c r="B4" s="18"/>
      <c r="C4" s="18"/>
      <c r="D4" s="18"/>
      <c r="E4" s="18"/>
      <c r="F4" s="18"/>
      <c r="G4" s="20"/>
      <c r="H4" s="18" t="s">
        <v>22</v>
      </c>
      <c r="I4" s="20" t="s">
        <v>23</v>
      </c>
      <c r="J4" s="18" t="s">
        <v>24</v>
      </c>
      <c r="K4" s="20" t="s">
        <v>7</v>
      </c>
      <c r="L4" s="20" t="s">
        <v>8</v>
      </c>
      <c r="M4" s="20" t="s">
        <v>9</v>
      </c>
      <c r="N4" s="20"/>
      <c r="O4" s="20" t="s">
        <v>21</v>
      </c>
      <c r="P4" s="24"/>
      <c r="Q4" s="20" t="s">
        <v>21</v>
      </c>
      <c r="R4" s="24"/>
      <c r="S4" s="20" t="s">
        <v>21</v>
      </c>
      <c r="T4" s="24"/>
      <c r="U4" s="20" t="s">
        <v>21</v>
      </c>
      <c r="V4" s="24"/>
      <c r="W4" s="20"/>
      <c r="X4" s="18"/>
      <c r="Y4" s="18"/>
      <c r="Z4" s="18"/>
    </row>
    <row r="5" spans="1:26" s="2" customFormat="1" ht="61.5" customHeight="1" x14ac:dyDescent="0.25">
      <c r="A5" s="18"/>
      <c r="B5" s="19"/>
      <c r="C5" s="19"/>
      <c r="D5" s="18"/>
      <c r="E5" s="18"/>
      <c r="F5" s="18"/>
      <c r="G5" s="20"/>
      <c r="H5" s="18"/>
      <c r="I5" s="20"/>
      <c r="J5" s="18"/>
      <c r="K5" s="20"/>
      <c r="L5" s="20"/>
      <c r="M5" s="20"/>
      <c r="N5" s="20"/>
      <c r="O5" s="9" t="s">
        <v>11</v>
      </c>
      <c r="P5" s="9" t="s">
        <v>12</v>
      </c>
      <c r="Q5" s="9" t="s">
        <v>11</v>
      </c>
      <c r="R5" s="9" t="s">
        <v>12</v>
      </c>
      <c r="S5" s="9" t="s">
        <v>11</v>
      </c>
      <c r="T5" s="9" t="s">
        <v>12</v>
      </c>
      <c r="U5" s="9" t="s">
        <v>11</v>
      </c>
      <c r="V5" s="9" t="s">
        <v>12</v>
      </c>
      <c r="W5" s="20"/>
      <c r="X5" s="18"/>
      <c r="Y5" s="18"/>
      <c r="Z5" s="18"/>
    </row>
    <row r="6" spans="1:26" ht="75.75" customHeight="1" x14ac:dyDescent="0.2">
      <c r="A6" s="1">
        <v>1</v>
      </c>
      <c r="B6" s="1"/>
      <c r="C6" s="10" t="s">
        <v>26</v>
      </c>
      <c r="D6" s="1" t="s">
        <v>25</v>
      </c>
      <c r="E6" s="5">
        <v>1</v>
      </c>
      <c r="F6" s="1" t="s">
        <v>27</v>
      </c>
      <c r="G6" s="7">
        <f>1000*6</f>
        <v>6000</v>
      </c>
      <c r="H6" s="6">
        <f>107438.02/1000/6</f>
        <v>17.906336666666668</v>
      </c>
      <c r="I6" s="1">
        <f>108264.46/1000/6</f>
        <v>18.044076666666665</v>
      </c>
      <c r="J6" s="7">
        <f>108256.2/1000/6</f>
        <v>18.0427</v>
      </c>
      <c r="K6" s="7">
        <f>AVERAGE(H6:J6)</f>
        <v>17.997704444444441</v>
      </c>
      <c r="L6" s="7">
        <f>STDEV(H6:J6)</f>
        <v>7.9129810531901448E-2</v>
      </c>
      <c r="M6" s="7">
        <f>L6/K6*100</f>
        <v>0.43966612951201872</v>
      </c>
      <c r="N6" s="7">
        <f>MIN(H6:J6)</f>
        <v>17.906336666666668</v>
      </c>
      <c r="O6" s="7"/>
      <c r="P6" s="7"/>
      <c r="Q6" s="7"/>
      <c r="R6" s="7"/>
      <c r="S6" s="7"/>
      <c r="T6" s="7"/>
      <c r="U6" s="7"/>
      <c r="V6" s="7"/>
      <c r="W6" s="7" t="e">
        <f>SUM((O6*P6),(Q6*R6),(S6*T6),(U6*V6))/SUM(P6,R6,T6,V6)</f>
        <v>#DIV/0!</v>
      </c>
      <c r="X6" s="4">
        <f>ROUND((MIN(N6)*1.1),2)</f>
        <v>19.7</v>
      </c>
      <c r="Y6" s="4">
        <f>ROUND((X6*1.1),2)</f>
        <v>21.67</v>
      </c>
      <c r="Z6" s="6">
        <f>Y6*G6</f>
        <v>130020.00000000001</v>
      </c>
    </row>
    <row r="7" spans="1:26" ht="54" customHeight="1" x14ac:dyDescent="0.2">
      <c r="A7" s="21" t="s">
        <v>15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3"/>
      <c r="Z7" s="11">
        <f>SUM(Z6)</f>
        <v>130020.00000000001</v>
      </c>
    </row>
    <row r="8" spans="1:26" ht="54" customHeight="1" x14ac:dyDescent="0.2">
      <c r="A8" s="14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54" customHeight="1" x14ac:dyDescent="0.2">
      <c r="A9" s="25"/>
      <c r="B9" s="25"/>
      <c r="C9" s="25"/>
      <c r="D9" s="25"/>
    </row>
  </sheetData>
  <mergeCells count="29">
    <mergeCell ref="U4:V4"/>
    <mergeCell ref="A9:D9"/>
    <mergeCell ref="Z3:Z5"/>
    <mergeCell ref="L4:L5"/>
    <mergeCell ref="M4:M5"/>
    <mergeCell ref="N3:N5"/>
    <mergeCell ref="H4:H5"/>
    <mergeCell ref="I4:I5"/>
    <mergeCell ref="J4:J5"/>
    <mergeCell ref="W3:W5"/>
    <mergeCell ref="X3:X5"/>
    <mergeCell ref="S4:T4"/>
    <mergeCell ref="Q4:R4"/>
    <mergeCell ref="A2:Z2"/>
    <mergeCell ref="A8:Z8"/>
    <mergeCell ref="O3:V3"/>
    <mergeCell ref="A3:A5"/>
    <mergeCell ref="B3:B5"/>
    <mergeCell ref="C3:C5"/>
    <mergeCell ref="D3:D5"/>
    <mergeCell ref="F3:F5"/>
    <mergeCell ref="H3:J3"/>
    <mergeCell ref="E3:E5"/>
    <mergeCell ref="G3:G5"/>
    <mergeCell ref="Y3:Y5"/>
    <mergeCell ref="K3:M3"/>
    <mergeCell ref="A7:Y7"/>
    <mergeCell ref="O4:P4"/>
    <mergeCell ref="K4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Титок Анастасия Васильевна</cp:lastModifiedBy>
  <dcterms:created xsi:type="dcterms:W3CDTF">2023-10-09T14:36:59Z</dcterms:created>
  <dcterms:modified xsi:type="dcterms:W3CDTF">2026-07-23T13:33:21Z</dcterms:modified>
</cp:coreProperties>
</file>