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Расчет цены" sheetId="2" r:id="rId1"/>
  </sheets>
  <definedNames>
    <definedName name="_xlnm.Print_Area" localSheetId="0">'Расчет цены'!$A$1:$O$32</definedName>
  </definedNames>
  <calcPr calcId="145621"/>
</workbook>
</file>

<file path=xl/calcChain.xml><?xml version="1.0" encoding="utf-8"?>
<calcChain xmlns="http://schemas.openxmlformats.org/spreadsheetml/2006/main">
  <c r="L9" i="2" l="1"/>
  <c r="M9" i="2" s="1"/>
  <c r="N9" i="2" s="1"/>
  <c r="O9" i="2" s="1"/>
  <c r="I9" i="2"/>
  <c r="J9" i="2" s="1"/>
  <c r="K9" i="2" s="1"/>
  <c r="L10" i="2"/>
  <c r="M10" i="2" s="1"/>
  <c r="N10" i="2" s="1"/>
  <c r="O10" i="2" s="1"/>
  <c r="I10" i="2"/>
  <c r="J10" i="2" s="1"/>
  <c r="K10" i="2" s="1"/>
  <c r="L8" i="2"/>
  <c r="M8" i="2" s="1"/>
  <c r="N8" i="2" s="1"/>
  <c r="O8" i="2" s="1"/>
  <c r="I8" i="2"/>
  <c r="J8" i="2" s="1"/>
  <c r="K8" i="2" s="1"/>
  <c r="O11" i="2" l="1"/>
</calcChain>
</file>

<file path=xl/sharedStrings.xml><?xml version="1.0" encoding="utf-8"?>
<sst xmlns="http://schemas.openxmlformats.org/spreadsheetml/2006/main" count="42" uniqueCount="38">
  <si>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</si>
  <si>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</si>
  <si>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</si>
  <si>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</si>
  <si>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</si>
  <si>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</si>
  <si>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</si>
  <si>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</si>
  <si>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</si>
  <si>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</si>
  <si>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</si>
  <si>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</si>
  <si>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</si>
  <si>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</si>
  <si>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</si>
  <si>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</si>
  <si>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</si>
  <si>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</si>
  <si>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</si>
  <si>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</si>
  <si>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</si>
  <si>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</si>
  <si>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</si>
  <si>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</si>
  <si>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</si>
  <si>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</si>
  <si>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шт</t>
  </si>
  <si>
    <t>В соответствии с приложением 1 ( Описание обьекта закупки)</t>
  </si>
  <si>
    <t>Начальник ОКБ,ИиХО майор внутренней службы _______________________А.О. Кононов</t>
  </si>
  <si>
    <t>Обоснование начальной (максимальнй) цены контракта бланки строгой отчетности</t>
  </si>
  <si>
    <t>медкнижка</t>
  </si>
  <si>
    <r>
      <t xml:space="preserve">Коммер-ческое предложение №1           </t>
    </r>
    <r>
      <rPr>
        <b/>
        <u/>
        <sz val="12"/>
        <color rgb="FF000000"/>
        <rFont val="Times New Roman"/>
        <family val="1"/>
        <charset val="204"/>
      </rPr>
      <t>вх ____________122 27.07.2026__________</t>
    </r>
  </si>
  <si>
    <t>галограмма круглая</t>
  </si>
  <si>
    <t>галограмма квадратная</t>
  </si>
  <si>
    <t>Коммер-ческое предложение №2           вх ______________121__ _27.07.26_____</t>
  </si>
  <si>
    <r>
      <t xml:space="preserve">Коммер-ческое предложение №3           </t>
    </r>
    <r>
      <rPr>
        <b/>
        <u/>
        <sz val="12"/>
        <color rgb="FF000000"/>
        <rFont val="Times New Roman"/>
        <family val="1"/>
        <charset val="204"/>
      </rPr>
      <t>вх ___________120__  _27.07.26___________</t>
    </r>
  </si>
  <si>
    <t>27.07.2026г.</t>
  </si>
  <si>
    <r>
      <rPr>
        <sz val="14"/>
        <color rgb="FF000000"/>
        <rFont val="Times New Roman"/>
        <family val="1"/>
        <charset val="204"/>
      </rPr>
      <t xml:space="preserve">        В соответствии со ст.1, 34 Бюджетного Кодекса РФ, в целях эффективности и экономии использования бюджетных средств, Государственный заказчик считает эффективным установить цену контракта, соответствующую наименьшему из предложенных ценовых предложений, которое составляет: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Times New Roman"/>
        <family val="1"/>
        <charset val="204"/>
      </rPr>
      <t xml:space="preserve">  194192(сто девяносто четыре тысячи сто девяносто два ) рубля 89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</si>
</sst>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distributed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165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2" fontId="19" fillId="0" borderId="9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justify" vertical="distributed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vertical="distributed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BreakPreview" topLeftCell="A10" zoomScale="85" zoomScaleNormal="100" zoomScaleSheetLayoutView="85" workbookViewId="0">
      <selection activeCell="A24" sqref="A24:O24"/>
    </sheetView>
  </sheetViews>
  <sheetFormatPr defaultRowHeight="12.75" x14ac:dyDescent="0.2"/>
  <cols>
    <col min="1" max="1" width="4" style="1" customWidth="1"/>
    <col min="2" max="2" width="26" style="1" customWidth="1"/>
    <col min="3" max="3" width="5.85546875" style="1" customWidth="1"/>
    <col min="4" max="4" width="6.85546875" style="1" customWidth="1"/>
    <col min="5" max="5" width="11.7109375" style="1" customWidth="1"/>
    <col min="6" max="6" width="13.5703125" style="1" customWidth="1"/>
    <col min="7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140625" style="1" customWidth="1"/>
    <col min="14" max="14" width="12.28515625" style="1" customWidth="1"/>
    <col min="15" max="15" width="29.42578125" style="1" customWidth="1"/>
    <col min="16" max="16384" width="9.140625" style="1"/>
  </cols>
  <sheetData>
    <row r="1" spans="1:15" ht="13.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  <c r="N1" s="7"/>
      <c r="O1" s="7"/>
    </row>
    <row r="2" spans="1:15" ht="18.75" customHeight="1" x14ac:dyDescent="0.3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4" customFormat="1" ht="36" customHeight="1" x14ac:dyDescent="0.3">
      <c r="A3" s="52" t="s">
        <v>29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s="4" customFormat="1" ht="38.25" customHeight="1" x14ac:dyDescent="0.3">
      <c r="A4" s="23"/>
      <c r="B4" s="22" t="s">
        <v>18</v>
      </c>
      <c r="C4" s="58" t="s">
        <v>27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1:15" s="4" customFormat="1" ht="75" customHeight="1" x14ac:dyDescent="0.3">
      <c r="A5" s="8"/>
      <c r="B5" s="8" t="s">
        <v>20</v>
      </c>
      <c r="C5" s="56" t="s">
        <v>19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8"/>
      <c r="O5" s="8"/>
    </row>
    <row r="6" spans="1:15" ht="53.25" customHeight="1" x14ac:dyDescent="0.2">
      <c r="A6" s="48" t="s">
        <v>0</v>
      </c>
      <c r="B6" s="48" t="s">
        <v>9</v>
      </c>
      <c r="C6" s="39" t="s">
        <v>1</v>
      </c>
      <c r="D6" s="39" t="s">
        <v>2</v>
      </c>
      <c r="E6" s="41" t="s">
        <v>10</v>
      </c>
      <c r="F6" s="42"/>
      <c r="G6" s="43"/>
      <c r="H6" s="17"/>
      <c r="I6" s="49" t="s">
        <v>12</v>
      </c>
      <c r="J6" s="49"/>
      <c r="K6" s="49"/>
      <c r="L6" s="54" t="s">
        <v>25</v>
      </c>
      <c r="M6" s="54"/>
      <c r="N6" s="54"/>
      <c r="O6" s="54"/>
    </row>
    <row r="7" spans="1:15" ht="199.5" customHeight="1" thickBot="1" x14ac:dyDescent="0.25">
      <c r="A7" s="48"/>
      <c r="B7" s="39"/>
      <c r="C7" s="44"/>
      <c r="D7" s="40"/>
      <c r="E7" s="18" t="s">
        <v>31</v>
      </c>
      <c r="F7" s="18" t="s">
        <v>34</v>
      </c>
      <c r="G7" s="18" t="s">
        <v>35</v>
      </c>
      <c r="H7" s="18" t="s">
        <v>5</v>
      </c>
      <c r="I7" s="18" t="s">
        <v>4</v>
      </c>
      <c r="J7" s="18" t="s">
        <v>3</v>
      </c>
      <c r="K7" s="19" t="s">
        <v>22</v>
      </c>
      <c r="L7" s="20" t="s">
        <v>23</v>
      </c>
      <c r="M7" s="19" t="s">
        <v>7</v>
      </c>
      <c r="N7" s="19" t="s">
        <v>8</v>
      </c>
      <c r="O7" s="19" t="s">
        <v>11</v>
      </c>
    </row>
    <row r="8" spans="1:15" s="31" customFormat="1" ht="16.5" thickBot="1" x14ac:dyDescent="0.25">
      <c r="A8" s="36">
        <v>1</v>
      </c>
      <c r="B8" s="35" t="s">
        <v>30</v>
      </c>
      <c r="C8" s="33" t="s">
        <v>26</v>
      </c>
      <c r="D8" s="32">
        <v>1200</v>
      </c>
      <c r="E8" s="34">
        <v>133.59</v>
      </c>
      <c r="F8" s="34">
        <v>150</v>
      </c>
      <c r="G8" s="34">
        <v>150</v>
      </c>
      <c r="H8" s="24" t="s">
        <v>6</v>
      </c>
      <c r="I8" s="25">
        <f t="shared" ref="I8:I10" si="0">AVERAGE(E8:G8)</f>
        <v>144.53</v>
      </c>
      <c r="J8" s="30">
        <f t="shared" ref="J8:J10" si="1">SQRT(((SUM((POWER(G8-I8,2)),(POWER(F8-I8,2)),(POWER(E8-I8,2)))/(COLUMNS(E8:G8)-1))))</f>
        <v>9.4743179174017573</v>
      </c>
      <c r="K8" s="30">
        <f t="shared" ref="K8:K10" si="2">J8/I8*100</f>
        <v>6.5552604424007175</v>
      </c>
      <c r="L8" s="25">
        <f t="shared" ref="L8:L10" si="3">((D8/3)*(SUM(E8:G8)))</f>
        <v>173436</v>
      </c>
      <c r="M8" s="26">
        <f t="shared" ref="M8:M10" si="4">L8/D8</f>
        <v>144.53</v>
      </c>
      <c r="N8" s="26">
        <f t="shared" ref="N8:N10" si="5">ROUNDDOWN(M8,2)</f>
        <v>144.53</v>
      </c>
      <c r="O8" s="26">
        <f t="shared" ref="O8:O10" si="6">N8*D8</f>
        <v>173436</v>
      </c>
    </row>
    <row r="9" spans="1:15" s="31" customFormat="1" ht="16.5" thickBot="1" x14ac:dyDescent="0.25">
      <c r="A9" s="36">
        <v>2</v>
      </c>
      <c r="B9" s="35" t="s">
        <v>32</v>
      </c>
      <c r="C9" s="33" t="s">
        <v>26</v>
      </c>
      <c r="D9" s="32">
        <v>1200</v>
      </c>
      <c r="E9" s="34">
        <v>7.93</v>
      </c>
      <c r="F9" s="34">
        <v>10</v>
      </c>
      <c r="G9" s="34">
        <v>9</v>
      </c>
      <c r="H9" s="24" t="s">
        <v>6</v>
      </c>
      <c r="I9" s="25">
        <f t="shared" ref="I9" si="7">AVERAGE(E9:G9)</f>
        <v>8.9766666666666666</v>
      </c>
      <c r="J9" s="30">
        <f t="shared" ref="J9" si="8">SQRT(((SUM((POWER(G9-I9,2)),(POWER(F9-I9,2)),(POWER(E9-I9,2)))/(COLUMNS(E9:G9)-1))))</f>
        <v>1.0351972436851509</v>
      </c>
      <c r="K9" s="30">
        <f t="shared" ref="K9" si="9">J9/I9*100</f>
        <v>11.532089606592844</v>
      </c>
      <c r="L9" s="25">
        <f t="shared" ref="L9" si="10">((D9/3)*(SUM(E9:G9)))</f>
        <v>10772</v>
      </c>
      <c r="M9" s="26">
        <f t="shared" ref="M9" si="11">L9/D9</f>
        <v>8.9766666666666666</v>
      </c>
      <c r="N9" s="26">
        <f t="shared" ref="N9" si="12">ROUNDDOWN(M9,2)</f>
        <v>8.9700000000000006</v>
      </c>
      <c r="O9" s="26">
        <f t="shared" ref="O9" si="13">N9*D9</f>
        <v>10764</v>
      </c>
    </row>
    <row r="10" spans="1:15" s="31" customFormat="1" ht="16.5" thickBot="1" x14ac:dyDescent="0.25">
      <c r="A10" s="36">
        <v>3</v>
      </c>
      <c r="B10" s="35" t="s">
        <v>33</v>
      </c>
      <c r="C10" s="33" t="s">
        <v>26</v>
      </c>
      <c r="D10" s="32">
        <v>3073</v>
      </c>
      <c r="E10" s="34">
        <v>7.93</v>
      </c>
      <c r="F10" s="34">
        <v>10</v>
      </c>
      <c r="G10" s="34">
        <v>9</v>
      </c>
      <c r="H10" s="24" t="s">
        <v>6</v>
      </c>
      <c r="I10" s="25">
        <f t="shared" si="0"/>
        <v>8.9766666666666666</v>
      </c>
      <c r="J10" s="30">
        <f t="shared" si="1"/>
        <v>1.0351972436851509</v>
      </c>
      <c r="K10" s="30">
        <f t="shared" si="2"/>
        <v>11.532089606592844</v>
      </c>
      <c r="L10" s="25">
        <f t="shared" si="3"/>
        <v>27585.296666666665</v>
      </c>
      <c r="M10" s="26">
        <f t="shared" si="4"/>
        <v>8.9766666666666666</v>
      </c>
      <c r="N10" s="26">
        <f t="shared" si="5"/>
        <v>8.9700000000000006</v>
      </c>
      <c r="O10" s="26">
        <f t="shared" si="6"/>
        <v>27564.81</v>
      </c>
    </row>
    <row r="11" spans="1:15" s="2" customFormat="1" ht="18" customHeight="1" x14ac:dyDescent="0.25">
      <c r="A11" s="45" t="s">
        <v>24</v>
      </c>
      <c r="B11" s="46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6"/>
      <c r="O11" s="11">
        <f>SUM(O7:O10)</f>
        <v>211764.81</v>
      </c>
    </row>
    <row r="12" spans="1:15" s="2" customFormat="1" ht="10.5" customHeight="1" x14ac:dyDescent="0.25">
      <c r="A12" s="21"/>
      <c r="B12" s="21"/>
      <c r="C12" s="21"/>
      <c r="D12" s="21"/>
      <c r="E12" s="21"/>
      <c r="F12" s="21"/>
      <c r="G12" s="21"/>
      <c r="H12" s="21"/>
      <c r="I12" s="9"/>
      <c r="J12" s="10"/>
      <c r="K12" s="10"/>
      <c r="L12" s="10"/>
      <c r="M12" s="10"/>
      <c r="N12" s="10"/>
      <c r="O12" s="11"/>
    </row>
    <row r="13" spans="1:15" s="2" customFormat="1" ht="60.75" customHeight="1" x14ac:dyDescent="0.25">
      <c r="A13" s="47" t="s">
        <v>17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s="2" customFormat="1" ht="39" customHeight="1" x14ac:dyDescent="0.25">
      <c r="A14" s="38" t="s">
        <v>16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5" s="2" customFormat="1" ht="10.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5" s="2" customFormat="1" ht="9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s="2" customFormat="1" ht="18.75" customHeight="1" x14ac:dyDescent="0.25">
      <c r="A17" s="38" t="s">
        <v>13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s="2" customFormat="1" ht="35.25" customHeight="1" x14ac:dyDescent="0.25">
      <c r="A18" s="38" t="s">
        <v>15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19" spans="1:15" s="2" customFormat="1" ht="5.2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s="2" customFormat="1" ht="21.75" customHeight="1" x14ac:dyDescent="0.25">
      <c r="A20" s="38" t="s">
        <v>14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1:15" ht="15.75" customHeight="1" x14ac:dyDescent="0.3">
      <c r="A21" s="55"/>
      <c r="B21" s="5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5.75" customHeight="1" x14ac:dyDescent="0.3">
      <c r="A22" s="29"/>
      <c r="B22" s="2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5.75" customHeight="1" x14ac:dyDescent="0.3">
      <c r="A23" s="29"/>
      <c r="B23" s="2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65.25" customHeight="1" x14ac:dyDescent="0.3">
      <c r="A24" s="50" t="s">
        <v>37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5.75" customHeight="1" x14ac:dyDescent="0.3">
      <c r="A25" s="29"/>
      <c r="B25" s="2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5.75" customHeight="1" x14ac:dyDescent="0.3">
      <c r="A26" s="29"/>
      <c r="B26" s="2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s="3" customFormat="1" ht="11.25" customHeight="1" x14ac:dyDescent="0.3">
      <c r="A27" s="13"/>
      <c r="B27" s="13"/>
      <c r="C27" s="13"/>
      <c r="D27" s="4"/>
      <c r="E27" s="14"/>
      <c r="F27" s="15"/>
      <c r="G27" s="16"/>
      <c r="H27" s="5"/>
      <c r="I27" s="5"/>
      <c r="J27" s="5"/>
      <c r="K27" s="5"/>
      <c r="L27" s="5"/>
      <c r="M27" s="5"/>
      <c r="N27" s="5"/>
      <c r="O27" s="5"/>
    </row>
    <row r="28" spans="1:15" s="5" customFormat="1" ht="27" customHeight="1" x14ac:dyDescent="0.25">
      <c r="A28" s="13"/>
      <c r="B28" s="51" t="s">
        <v>28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</row>
    <row r="29" spans="1:15" s="4" customFormat="1" ht="19.5" customHeight="1" x14ac:dyDescent="0.3">
      <c r="A29" s="37" t="s">
        <v>36</v>
      </c>
      <c r="B29" s="37"/>
      <c r="C29" s="37"/>
      <c r="D29" s="37"/>
      <c r="E29" s="3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s="4" customFormat="1" ht="14.25" customHeight="1" x14ac:dyDescent="0.3">
      <c r="A30" s="28"/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s="4" customFormat="1" ht="14.25" customHeight="1" x14ac:dyDescent="0.3">
      <c r="A31" s="28"/>
      <c r="B31" s="28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s="4" customFormat="1" ht="14.25" customHeight="1" x14ac:dyDescent="0.3">
      <c r="A32" s="28"/>
      <c r="B32" s="28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</sheetData>
  <mergeCells count="22">
    <mergeCell ref="A3:O3"/>
    <mergeCell ref="A2:O2"/>
    <mergeCell ref="L6:O6"/>
    <mergeCell ref="A21:B21"/>
    <mergeCell ref="C5:M5"/>
    <mergeCell ref="A14:O14"/>
    <mergeCell ref="A17:O17"/>
    <mergeCell ref="C4:O4"/>
    <mergeCell ref="A29:E29"/>
    <mergeCell ref="A20:O20"/>
    <mergeCell ref="A15:O15"/>
    <mergeCell ref="D6:D7"/>
    <mergeCell ref="E6:G6"/>
    <mergeCell ref="C6:C7"/>
    <mergeCell ref="A11:M11"/>
    <mergeCell ref="A13:O13"/>
    <mergeCell ref="A6:A7"/>
    <mergeCell ref="B6:B7"/>
    <mergeCell ref="A18:O18"/>
    <mergeCell ref="I6:K6"/>
    <mergeCell ref="A24:O24"/>
    <mergeCell ref="B28:O28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отдел тыла 2</cp:lastModifiedBy>
  <cp:lastPrinted>2026-04-05T11:13:22Z</cp:lastPrinted>
  <dcterms:created xsi:type="dcterms:W3CDTF">2014-01-15T18:15:09Z</dcterms:created>
  <dcterms:modified xsi:type="dcterms:W3CDTF">2026-07-27T14:55:49Z</dcterms:modified>
</cp:coreProperties>
</file>