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kovskayayy\Desktop\Договоры\Закупки 2026г\Березка\Поставка строительных материалов для ограждения контейнерной площадки\"/>
    </mc:Choice>
  </mc:AlternateContent>
  <bookViews>
    <workbookView xWindow="0" yWindow="0" windowWidth="28800" windowHeight="10635"/>
  </bookViews>
  <sheets>
    <sheet name="Расчёт цены" sheetId="2" r:id="rId1"/>
  </sheets>
  <definedNames>
    <definedName name="_xlnm._FilterDatabase" localSheetId="0" hidden="1">'Расчёт цены'!$A$9:$L$17</definedName>
  </definedNames>
  <calcPr calcId="152511" refMode="R1C1"/>
</workbook>
</file>

<file path=xl/calcChain.xml><?xml version="1.0" encoding="utf-8"?>
<calcChain xmlns="http://schemas.openxmlformats.org/spreadsheetml/2006/main">
  <c r="L13" i="2" l="1"/>
  <c r="E10" i="2" l="1"/>
  <c r="I11" i="2"/>
  <c r="L11" i="2" s="1"/>
  <c r="I12" i="2"/>
  <c r="L12" i="2" s="1"/>
  <c r="I13" i="2"/>
  <c r="J13" i="2" s="1"/>
  <c r="K13" i="2" s="1"/>
  <c r="J11" i="2" l="1"/>
  <c r="K11" i="2" s="1"/>
  <c r="J12" i="2"/>
  <c r="K12" i="2" s="1"/>
  <c r="I10" i="2"/>
  <c r="L10" i="2" s="1"/>
  <c r="L14" i="2" s="1"/>
  <c r="J10" i="2" l="1"/>
  <c r="K10" i="2" l="1"/>
</calcChain>
</file>

<file path=xl/sharedStrings.xml><?xml version="1.0" encoding="utf-8"?>
<sst xmlns="http://schemas.openxmlformats.org/spreadsheetml/2006/main" count="37" uniqueCount="36">
  <si>
    <t>Ед. изм</t>
  </si>
  <si>
    <t>Кол-во</t>
  </si>
  <si>
    <t>Оценка однородности совокупности значений выявленных цен, используемых в расчете Н(М)ЦК, ЦКЕП</t>
  </si>
  <si>
    <t>Источники ценовой информации (руб./ед.изм.)</t>
  </si>
  <si>
    <t>ОКПД2 /КТРУ</t>
  </si>
  <si>
    <t>(указывается предмет контракта)</t>
  </si>
  <si>
    <t xml:space="preserve">Таблица для обоснования начальной (максимальной) цены контракта </t>
  </si>
  <si>
    <t>Обоснование начальной (максимальной) цены контракта</t>
  </si>
  <si>
    <t xml:space="preserve">Средняя арифметическая цена (цена за 1 ед.изм. в руб) </t>
  </si>
  <si>
    <t>Н(М)ЦК, определяемая методом сопоставимых рыночных цен (анализа рынка)</t>
  </si>
  <si>
    <t>ИТОГО:</t>
  </si>
  <si>
    <r>
      <rPr>
        <b/>
        <sz val="12"/>
        <color indexed="8"/>
        <rFont val="Times New Roman"/>
        <family val="1"/>
        <charset val="204"/>
      </rPr>
      <t xml:space="preserve">Расчет Н(М)ЦК по формуле
где </t>
    </r>
    <r>
      <rPr>
        <sz val="12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</si>
  <si>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
Среднее квадратичное отклонение</t>
  </si>
  <si>
    <t>Наименование товаров, работ услуг</t>
  </si>
  <si>
    <t xml:space="preserve">№ п/п </t>
  </si>
  <si>
    <t>Используемый метод определения начальной (максимальной) цены контракта: метод сопоставимых рыночных цен</t>
  </si>
  <si>
    <r>
      <t xml:space="preserve">
Коэффициент вариации цен V (%)           </t>
    </r>
    <r>
      <rPr>
        <i/>
        <sz val="12"/>
        <rFont val="Times New Roman"/>
        <family val="1"/>
        <charset val="204"/>
      </rPr>
      <t xml:space="preserve">         (не должен превышать 33%)</t>
    </r>
  </si>
  <si>
    <t>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Обоснование выбранного метода обоснования начальной (максимальной) цены контракта:  
Информация о валюте, используемой для формирования цены контракта и расчетов с исполнителем: Российский рубль.   Источник – информация в информационно-телекоммуникационной сети "Интернет», содержащаяся каталогах, описаниях товаров и в других предложениях, обращенных к неопределенному кругу лиц и признаваемых в соответствии с гражданским законодательством публичными офертами.</t>
  </si>
  <si>
    <t xml:space="preserve"> Источник №1:  (цена за 1 ед.изм. в руб)</t>
  </si>
  <si>
    <t>Источник №2: (цена за 1 ед.изм. в руб)</t>
  </si>
  <si>
    <t>Источник №3: (цена за 1 ед.изм. в руб)</t>
  </si>
  <si>
    <t>м2</t>
  </si>
  <si>
    <t>24.33.20</t>
  </si>
  <si>
    <t>шт</t>
  </si>
  <si>
    <t xml:space="preserve">23.91.11.150 </t>
  </si>
  <si>
    <t xml:space="preserve">25.94.11.120 </t>
  </si>
  <si>
    <t xml:space="preserve">Профилированный лист  </t>
  </si>
  <si>
    <t xml:space="preserve">Диск отрезной  </t>
  </si>
  <si>
    <t xml:space="preserve">Саморез кровельный </t>
  </si>
  <si>
    <t>Дата подготовки обоснования начальной (максимальной) цены контракта: 26.05.2026г.</t>
  </si>
  <si>
    <t>Расчет произвел:  Начальник КЭО______________________________Варнавский Е.В.</t>
  </si>
  <si>
    <r>
      <t xml:space="preserve">Начальная (максимальная) цена контракта составляет: </t>
    </r>
    <r>
      <rPr>
        <b/>
        <sz val="12"/>
        <rFont val="Times New Roman"/>
        <family val="1"/>
        <charset val="204"/>
      </rPr>
      <t>17 477,37 руб. (семнадцать тысяч четыреста семьдесят семь рублей) 37 копеек, в т.ч. НДС (22%) 3 151,66 руб.</t>
    </r>
  </si>
  <si>
    <t>кг</t>
  </si>
  <si>
    <t>Электрод с покрытием</t>
  </si>
  <si>
    <t xml:space="preserve">Поставка строительных материалов  для ограждения контейнерной площадки
 НГИУВ – филиала ФГБОУ ДПО РМАНПО Минздрава России
</t>
  </si>
  <si>
    <t>25.93.15.120-00000024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</si>
</sst>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0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</cellStyleXfs>
  <cellXfs count="82">
    <xf numFmtId="0" fontId="0" fillId="0" borderId="0" xfId="0"/>
    <xf numFmtId="0" fontId="6" fillId="0" borderId="0" xfId="0" applyFont="1" applyFill="1"/>
    <xf numFmtId="0" fontId="1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1" fontId="12" fillId="0" borderId="0" xfId="0" applyNumberFormat="1" applyFont="1" applyFill="1"/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top" wrapText="1"/>
    </xf>
    <xf numFmtId="2" fontId="1" fillId="0" borderId="1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2" fontId="13" fillId="2" borderId="0" xfId="0" applyNumberFormat="1" applyFont="1" applyFill="1" applyBorder="1"/>
    <xf numFmtId="2" fontId="1" fillId="0" borderId="10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top" wrapText="1"/>
    </xf>
    <xf numFmtId="1" fontId="1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1" fontId="1" fillId="0" borderId="17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distributed"/>
    </xf>
    <xf numFmtId="0" fontId="11" fillId="0" borderId="0" xfId="0" applyFont="1" applyFill="1" applyBorder="1" applyAlignment="1">
      <alignment horizontal="center" vertical="distributed"/>
    </xf>
    <xf numFmtId="0" fontId="11" fillId="0" borderId="12" xfId="0" applyFont="1" applyFill="1" applyBorder="1" applyAlignment="1">
      <alignment horizontal="center" vertical="distributed"/>
    </xf>
    <xf numFmtId="0" fontId="1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2" fontId="7" fillId="0" borderId="20" xfId="0" applyNumberFormat="1" applyFont="1" applyFill="1" applyBorder="1" applyAlignment="1">
      <alignment horizontal="center" vertical="center" wrapText="1"/>
    </xf>
  </cellXfs>
  <cellStyles count="4">
    <cellStyle name="Comma 4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0</xdr:rowOff>
    </xdr:from>
    <xdr:to>
      <xdr:col>11</xdr:col>
      <xdr:colOff>0</xdr:colOff>
      <xdr:row>9</xdr:row>
      <xdr:rowOff>0</xdr:rowOff>
    </xdr:to>
    <xdr:pic>
      <xdr:nvPicPr>
        <xdr:cNvPr id="18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39052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7845</xdr:colOff>
      <xdr:row>7</xdr:row>
      <xdr:rowOff>1196789</xdr:rowOff>
    </xdr:from>
    <xdr:to>
      <xdr:col>9</xdr:col>
      <xdr:colOff>1007970</xdr:colOff>
      <xdr:row>7</xdr:row>
      <xdr:rowOff>1634939</xdr:rowOff>
    </xdr:to>
    <xdr:pic>
      <xdr:nvPicPr>
        <xdr:cNvPr id="18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46492" y="5163671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502584</xdr:colOff>
      <xdr:row>7</xdr:row>
      <xdr:rowOff>284630</xdr:rowOff>
    </xdr:from>
    <xdr:to>
      <xdr:col>11</xdr:col>
      <xdr:colOff>1988484</xdr:colOff>
      <xdr:row>7</xdr:row>
      <xdr:rowOff>646580</xdr:rowOff>
    </xdr:to>
    <xdr:pic>
      <xdr:nvPicPr>
        <xdr:cNvPr id="184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85084" y="421789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257175</xdr:colOff>
      <xdr:row>9</xdr:row>
      <xdr:rowOff>0</xdr:rowOff>
    </xdr:from>
    <xdr:to>
      <xdr:col>11</xdr:col>
      <xdr:colOff>409575</xdr:colOff>
      <xdr:row>9</xdr:row>
      <xdr:rowOff>0</xdr:rowOff>
    </xdr:to>
    <xdr:pic>
      <xdr:nvPicPr>
        <xdr:cNvPr id="1846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10800" y="432435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38"/>
  <sheetViews>
    <sheetView tabSelected="1" view="pageBreakPreview" zoomScale="85" zoomScaleNormal="85" zoomScaleSheetLayoutView="85" workbookViewId="0">
      <selection activeCell="G19" sqref="G19"/>
    </sheetView>
  </sheetViews>
  <sheetFormatPr defaultRowHeight="15.75" x14ac:dyDescent="0.25"/>
  <cols>
    <col min="1" max="1" width="8.42578125" style="5" customWidth="1"/>
    <col min="2" max="2" width="15.28515625" style="2" customWidth="1"/>
    <col min="3" max="3" width="40.85546875" style="2" customWidth="1"/>
    <col min="4" max="5" width="10.28515625" style="2" customWidth="1"/>
    <col min="6" max="6" width="17.140625" style="2" customWidth="1"/>
    <col min="7" max="7" width="18" style="2" customWidth="1"/>
    <col min="8" max="8" width="17" style="2" customWidth="1"/>
    <col min="9" max="9" width="16.85546875" style="23" customWidth="1"/>
    <col min="10" max="10" width="15.28515625" style="2" customWidth="1"/>
    <col min="11" max="11" width="16.42578125" style="2" customWidth="1"/>
    <col min="12" max="12" width="46.140625" style="2" customWidth="1"/>
    <col min="13" max="223" width="9.140625" style="6"/>
    <col min="224" max="16384" width="9.140625" style="2"/>
  </cols>
  <sheetData>
    <row r="1" spans="1:13" ht="33" customHeight="1" x14ac:dyDescent="0.25">
      <c r="A1" s="60" t="s">
        <v>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13" ht="45" customHeight="1" x14ac:dyDescent="0.25">
      <c r="A2" s="57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3"/>
    </row>
    <row r="3" spans="1:13" ht="12" customHeight="1" x14ac:dyDescent="0.25">
      <c r="A3" s="63" t="s">
        <v>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3" ht="30" customHeight="1" x14ac:dyDescent="0.25">
      <c r="A4" s="66" t="s">
        <v>15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8"/>
    </row>
    <row r="5" spans="1:13" ht="122.25" customHeight="1" x14ac:dyDescent="0.25">
      <c r="A5" s="72" t="s">
        <v>17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</row>
    <row r="6" spans="1:13" ht="18.75" customHeight="1" thickBot="1" x14ac:dyDescent="0.3">
      <c r="A6" s="69" t="s">
        <v>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3" ht="48.75" customHeight="1" x14ac:dyDescent="0.25">
      <c r="A7" s="75" t="s">
        <v>14</v>
      </c>
      <c r="B7" s="77" t="s">
        <v>4</v>
      </c>
      <c r="C7" s="77" t="s">
        <v>13</v>
      </c>
      <c r="D7" s="77" t="s">
        <v>0</v>
      </c>
      <c r="E7" s="79" t="s">
        <v>1</v>
      </c>
      <c r="F7" s="79" t="s">
        <v>3</v>
      </c>
      <c r="G7" s="79"/>
      <c r="H7" s="79"/>
      <c r="I7" s="81" t="s">
        <v>2</v>
      </c>
      <c r="J7" s="81"/>
      <c r="K7" s="81"/>
      <c r="L7" s="15" t="s">
        <v>9</v>
      </c>
    </row>
    <row r="8" spans="1:13" ht="148.5" customHeight="1" thickBot="1" x14ac:dyDescent="0.3">
      <c r="A8" s="76"/>
      <c r="B8" s="78"/>
      <c r="C8" s="78"/>
      <c r="D8" s="78"/>
      <c r="E8" s="80"/>
      <c r="F8" s="27" t="s">
        <v>18</v>
      </c>
      <c r="G8" s="27" t="s">
        <v>19</v>
      </c>
      <c r="H8" s="27" t="s">
        <v>20</v>
      </c>
      <c r="I8" s="28" t="s">
        <v>8</v>
      </c>
      <c r="J8" s="29" t="s">
        <v>12</v>
      </c>
      <c r="K8" s="29" t="s">
        <v>16</v>
      </c>
      <c r="L8" s="16" t="s">
        <v>11</v>
      </c>
    </row>
    <row r="9" spans="1:13" ht="15.75" customHeight="1" thickBot="1" x14ac:dyDescent="0.3">
      <c r="A9" s="12">
        <v>1</v>
      </c>
      <c r="B9" s="18">
        <v>2</v>
      </c>
      <c r="C9" s="12">
        <v>3</v>
      </c>
      <c r="D9" s="18">
        <v>4</v>
      </c>
      <c r="E9" s="12">
        <v>5</v>
      </c>
      <c r="F9" s="18">
        <v>6</v>
      </c>
      <c r="G9" s="12">
        <v>7</v>
      </c>
      <c r="H9" s="18">
        <v>8</v>
      </c>
      <c r="I9" s="20">
        <v>9</v>
      </c>
      <c r="J9" s="18">
        <v>10</v>
      </c>
      <c r="K9" s="12">
        <v>11</v>
      </c>
      <c r="L9" s="19">
        <v>12</v>
      </c>
    </row>
    <row r="10" spans="1:13" s="6" customFormat="1" ht="31.5" customHeight="1" x14ac:dyDescent="0.25">
      <c r="A10" s="40">
        <v>1</v>
      </c>
      <c r="B10" s="41" t="s">
        <v>22</v>
      </c>
      <c r="C10" s="3" t="s">
        <v>26</v>
      </c>
      <c r="D10" s="4" t="s">
        <v>21</v>
      </c>
      <c r="E10" s="30">
        <f>12*3</f>
        <v>36</v>
      </c>
      <c r="F10" s="26">
        <v>390</v>
      </c>
      <c r="G10" s="26">
        <v>449</v>
      </c>
      <c r="H10" s="26">
        <v>366</v>
      </c>
      <c r="I10" s="21">
        <f>ROUND(AVERAGE(F10:H10),2)</f>
        <v>401.67</v>
      </c>
      <c r="J10" s="17">
        <f>SQRT(((SUM((POWER(F10-I10,2)),(POWER(G10-I10,2)),(POWER(H10-I10,2))/(COLUMNS(F10:H10)-1)))))</f>
        <v>54.886175399639562</v>
      </c>
      <c r="K10" s="17">
        <f>J10/I10*100</f>
        <v>13.664494585017442</v>
      </c>
      <c r="L10" s="42">
        <f>I10*E10</f>
        <v>14460.12</v>
      </c>
    </row>
    <row r="11" spans="1:13" s="6" customFormat="1" ht="31.5" customHeight="1" x14ac:dyDescent="0.25">
      <c r="A11" s="31">
        <v>2</v>
      </c>
      <c r="B11" s="39" t="s">
        <v>35</v>
      </c>
      <c r="C11" s="33" t="s">
        <v>33</v>
      </c>
      <c r="D11" s="34" t="s">
        <v>32</v>
      </c>
      <c r="E11" s="56">
        <v>2.5</v>
      </c>
      <c r="F11" s="36">
        <v>561.72</v>
      </c>
      <c r="G11" s="36">
        <v>550</v>
      </c>
      <c r="H11" s="36">
        <v>622.4</v>
      </c>
      <c r="I11" s="37">
        <f t="shared" ref="I11:I13" si="0">ROUND(AVERAGE(F11:H11),2)</f>
        <v>578.04</v>
      </c>
      <c r="J11" s="38">
        <f t="shared" ref="J11:J13" si="1">SQRT(((SUM((POWER(F11-I11,2)),(POWER(G11-I11,2)),(POWER(H11-I11,2))/(COLUMNS(F11:H11)-1)))))</f>
        <v>45.127472785433007</v>
      </c>
      <c r="K11" s="38">
        <f t="shared" ref="K11:K13" si="2">J11/I11*100</f>
        <v>7.8069809676550079</v>
      </c>
      <c r="L11" s="42">
        <f t="shared" ref="L11:L13" si="3">I11*E11</f>
        <v>1445.1</v>
      </c>
    </row>
    <row r="12" spans="1:13" s="6" customFormat="1" ht="31.5" customHeight="1" x14ac:dyDescent="0.25">
      <c r="A12" s="31">
        <v>3</v>
      </c>
      <c r="B12" s="39" t="s">
        <v>24</v>
      </c>
      <c r="C12" s="33" t="s">
        <v>27</v>
      </c>
      <c r="D12" s="34" t="s">
        <v>23</v>
      </c>
      <c r="E12" s="35">
        <v>15</v>
      </c>
      <c r="F12" s="36">
        <v>35.340000000000003</v>
      </c>
      <c r="G12" s="36">
        <v>25</v>
      </c>
      <c r="H12" s="36">
        <v>33</v>
      </c>
      <c r="I12" s="37">
        <f t="shared" si="0"/>
        <v>31.11</v>
      </c>
      <c r="J12" s="38">
        <f t="shared" si="1"/>
        <v>7.5505662039346442</v>
      </c>
      <c r="K12" s="38">
        <f t="shared" si="2"/>
        <v>24.270543889214544</v>
      </c>
      <c r="L12" s="42">
        <f t="shared" si="3"/>
        <v>466.65</v>
      </c>
    </row>
    <row r="13" spans="1:13" s="6" customFormat="1" ht="31.5" customHeight="1" thickBot="1" x14ac:dyDescent="0.3">
      <c r="A13" s="32">
        <v>4</v>
      </c>
      <c r="B13" s="43" t="s">
        <v>25</v>
      </c>
      <c r="C13" s="44" t="s">
        <v>28</v>
      </c>
      <c r="D13" s="45" t="s">
        <v>23</v>
      </c>
      <c r="E13" s="46">
        <v>402</v>
      </c>
      <c r="F13" s="47">
        <v>2.25</v>
      </c>
      <c r="G13" s="47">
        <v>3</v>
      </c>
      <c r="H13" s="47">
        <v>3</v>
      </c>
      <c r="I13" s="48">
        <f t="shared" si="0"/>
        <v>2.75</v>
      </c>
      <c r="J13" s="49">
        <f t="shared" si="1"/>
        <v>0.58630196997792872</v>
      </c>
      <c r="K13" s="49">
        <f t="shared" si="2"/>
        <v>21.320071635561042</v>
      </c>
      <c r="L13" s="42">
        <f t="shared" si="3"/>
        <v>1105.5</v>
      </c>
    </row>
    <row r="14" spans="1:13" s="14" customFormat="1" ht="33" customHeight="1" thickBot="1" x14ac:dyDescent="0.3">
      <c r="A14" s="12"/>
      <c r="B14" s="50"/>
      <c r="C14" s="18" t="s">
        <v>10</v>
      </c>
      <c r="D14" s="18"/>
      <c r="E14" s="51"/>
      <c r="F14" s="52"/>
      <c r="G14" s="52"/>
      <c r="H14" s="52"/>
      <c r="I14" s="53"/>
      <c r="J14" s="54"/>
      <c r="K14" s="54"/>
      <c r="L14" s="55">
        <f>SUM(L10:L13)</f>
        <v>17477.370000000003</v>
      </c>
    </row>
    <row r="15" spans="1:13" s="7" customFormat="1" ht="45" customHeight="1" x14ac:dyDescent="0.25">
      <c r="A15" s="59" t="s">
        <v>31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3" ht="26.25" customHeight="1" x14ac:dyDescent="0.25">
      <c r="A16" s="58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2" ht="21" customHeight="1" x14ac:dyDescent="0.25">
      <c r="A17" s="58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2" x14ac:dyDescent="0.25">
      <c r="C18" s="8"/>
      <c r="I18" s="22"/>
    </row>
    <row r="19" spans="1:12" x14ac:dyDescent="0.25">
      <c r="B19" s="1"/>
      <c r="C19" s="1"/>
      <c r="I19" s="22"/>
    </row>
    <row r="20" spans="1:12" ht="19.5" customHeight="1" x14ac:dyDescent="0.25">
      <c r="C20" s="9"/>
      <c r="D20" s="6"/>
      <c r="I20" s="22"/>
    </row>
    <row r="21" spans="1:12" ht="39.75" customHeight="1" x14ac:dyDescent="0.25">
      <c r="C21" s="10"/>
      <c r="D21" s="6"/>
      <c r="I21" s="22"/>
    </row>
    <row r="22" spans="1:12" x14ac:dyDescent="0.25">
      <c r="C22" s="9"/>
      <c r="D22" s="6"/>
    </row>
    <row r="23" spans="1:12" x14ac:dyDescent="0.25">
      <c r="C23" s="6"/>
      <c r="D23" s="6"/>
    </row>
    <row r="24" spans="1:12" x14ac:dyDescent="0.25">
      <c r="C24" s="6"/>
      <c r="D24" s="6"/>
    </row>
    <row r="25" spans="1:12" x14ac:dyDescent="0.25">
      <c r="C25" s="6"/>
      <c r="D25" s="6"/>
    </row>
    <row r="26" spans="1:12" x14ac:dyDescent="0.25">
      <c r="C26" s="6"/>
      <c r="D26" s="6"/>
    </row>
    <row r="27" spans="1:12" x14ac:dyDescent="0.25">
      <c r="C27" s="6"/>
      <c r="D27" s="6"/>
    </row>
    <row r="28" spans="1:12" x14ac:dyDescent="0.25">
      <c r="C28" s="6"/>
      <c r="D28" s="6"/>
      <c r="I28" s="24"/>
      <c r="J28" s="6"/>
      <c r="K28" s="6"/>
      <c r="L28" s="6"/>
    </row>
    <row r="29" spans="1:12" x14ac:dyDescent="0.25">
      <c r="I29" s="25"/>
      <c r="J29" s="11"/>
      <c r="K29" s="11"/>
      <c r="L29" s="11"/>
    </row>
    <row r="30" spans="1:12" x14ac:dyDescent="0.25">
      <c r="I30" s="25"/>
      <c r="J30" s="11"/>
      <c r="K30" s="11"/>
      <c r="L30" s="11"/>
    </row>
    <row r="31" spans="1:12" x14ac:dyDescent="0.25">
      <c r="I31" s="25"/>
      <c r="J31" s="11"/>
      <c r="K31" s="11"/>
      <c r="L31" s="11"/>
    </row>
    <row r="32" spans="1:12" x14ac:dyDescent="0.25">
      <c r="I32" s="24"/>
      <c r="J32" s="6"/>
      <c r="K32" s="6"/>
      <c r="L32" s="6"/>
    </row>
    <row r="33" spans="9:12" x14ac:dyDescent="0.25">
      <c r="I33" s="24"/>
      <c r="J33" s="6"/>
      <c r="K33" s="6"/>
      <c r="L33" s="6"/>
    </row>
    <row r="34" spans="9:12" x14ac:dyDescent="0.25">
      <c r="I34" s="24"/>
      <c r="J34" s="6"/>
      <c r="K34" s="6"/>
      <c r="L34" s="6"/>
    </row>
    <row r="35" spans="9:12" x14ac:dyDescent="0.25">
      <c r="I35" s="24"/>
      <c r="J35" s="6"/>
      <c r="K35" s="6"/>
      <c r="L35" s="6"/>
    </row>
    <row r="36" spans="9:12" x14ac:dyDescent="0.25">
      <c r="I36" s="24"/>
      <c r="J36" s="6"/>
      <c r="K36" s="6"/>
      <c r="L36" s="6"/>
    </row>
    <row r="37" spans="9:12" x14ac:dyDescent="0.25">
      <c r="I37" s="24"/>
      <c r="J37" s="6"/>
      <c r="K37" s="6"/>
      <c r="L37" s="6"/>
    </row>
    <row r="38" spans="9:12" x14ac:dyDescent="0.25">
      <c r="I38" s="24"/>
      <c r="J38" s="6"/>
      <c r="K38" s="6"/>
      <c r="L38" s="6"/>
    </row>
  </sheetData>
  <autoFilter ref="A9:L17"/>
  <mergeCells count="16">
    <mergeCell ref="A2:L2"/>
    <mergeCell ref="A17:L17"/>
    <mergeCell ref="A15:L15"/>
    <mergeCell ref="A1:L1"/>
    <mergeCell ref="A3:L3"/>
    <mergeCell ref="A4:L4"/>
    <mergeCell ref="A6:L6"/>
    <mergeCell ref="A16:L16"/>
    <mergeCell ref="A5:L5"/>
    <mergeCell ref="A7:A8"/>
    <mergeCell ref="D7:D8"/>
    <mergeCell ref="E7:E8"/>
    <mergeCell ref="F7:H7"/>
    <mergeCell ref="I7:K7"/>
    <mergeCell ref="C7:C8"/>
    <mergeCell ref="B7:B8"/>
  </mergeCells>
  <phoneticPr fontId="2" type="noConversion"/>
  <pageMargins left="0.27559055118110237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bykovskayayy</cp:lastModifiedBy>
  <cp:lastPrinted>2026-05-28T03:50:24Z</cp:lastPrinted>
  <dcterms:created xsi:type="dcterms:W3CDTF">2014-01-15T18:15:09Z</dcterms:created>
  <dcterms:modified xsi:type="dcterms:W3CDTF">2026-05-29T04:54:21Z</dcterms:modified>
</cp:coreProperties>
</file>