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170" yWindow="180" windowWidth="27630" windowHeight="1542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K10" i="1" l="1"/>
  <c r="K11" i="1" s="1"/>
  <c r="I10" i="1"/>
  <c r="I11" i="1" s="1"/>
  <c r="L10" i="1" l="1"/>
  <c r="N10" i="1" l="1"/>
  <c r="O10" i="1" s="1"/>
  <c r="P10" i="1" s="1"/>
  <c r="M10" i="1"/>
  <c r="M11" i="1" s="1"/>
  <c r="F12" i="1" s="1"/>
  <c r="G10" i="1"/>
  <c r="G11" i="1" s="1"/>
</calcChain>
</file>

<file path=xl/sharedStrings.xml><?xml version="1.0" encoding="utf-8"?>
<sst xmlns="http://schemas.openxmlformats.org/spreadsheetml/2006/main" count="37" uniqueCount="31">
  <si>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</si>
  <si>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</si>
  <si>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</si>
  <si>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</si>
  <si>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</si>
  <si>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</si>
  <si>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</si>
  <si>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</si>
  <si>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коэффициент вариации цен V (%)                    (не должен превышать 33%)</t>
  </si>
  <si>
    <t>Примечание</t>
  </si>
  <si>
    <t>Итого</t>
  </si>
  <si>
    <t>рублей</t>
  </si>
  <si>
    <t>ОКПД2</t>
  </si>
  <si>
    <t>цена за ед.</t>
  </si>
  <si>
    <t>общая цена</t>
  </si>
  <si>
    <t xml:space="preserve">Расчет начальной (максимальной) цены договора методом сопостовимых рыночных цен
</t>
  </si>
  <si>
    <t>Начальная (максимальная) цена договора, определенная методом сопоставимых рыночных цен  составляет</t>
  </si>
  <si>
    <t xml:space="preserve"> Антитело к REST &lt;Affinity,KHP&gt;, 100 мкл</t>
  </si>
  <si>
    <t xml:space="preserve"> Моноклональное антитело к TUBb (человек) &lt;Cloud-Clone,KHP&gt;, 100 мкг</t>
  </si>
  <si>
    <t xml:space="preserve"> Активный рекомбинантный белок CD200 (человек) &lt;Cloud-Clone,KHP&gt;, 10 мкг</t>
  </si>
  <si>
    <t xml:space="preserve"> Активный рекомбинантный белок CX3CL1 (человек) &lt;Cloud-Clone, KHP&gt;, 10 мкг</t>
  </si>
  <si>
    <t xml:space="preserve"> Активный рекомбинантный белок BMP4 (человек) &lt;Cloud-Clone, KHP&gt;, 50 мкг</t>
  </si>
  <si>
    <t xml:space="preserve"> Активный рекомбинантный белок IL34 (человек) &lt;Cloud-Clone, KHP&gt;, 50 мкг</t>
  </si>
  <si>
    <t xml:space="preserve"> Антитело к SA1 &lt;Affinity,KHP&gt;, 200 мкл</t>
  </si>
  <si>
    <t>72.11.13.000</t>
  </si>
  <si>
    <t>усл.ед</t>
  </si>
  <si>
    <t>Очистка образца ДНК</t>
  </si>
  <si>
    <t>Предложение  № 1 счет на оплату № б/н от 03.06.2026</t>
  </si>
  <si>
    <t>Предложение № 2      №б/н от 02.06.2026</t>
  </si>
  <si>
    <t>Предложение № 3 №б/н от 03.06.2026</t>
  </si>
  <si>
    <t>В соответствии с п.6.1 раздела 3 Главы 2 Положения о закупке за НМЦД договора принимается минимальное ценовое предложение стоимостью  165 000(сто шестьдесят пять тысяч) рублей 00 копеек, В.ч. 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</si>
</sst>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50">
    <xf numFmtId="0" fontId="0" fillId="0" borderId="0" xfId="0"/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left"/>
    </xf>
    <xf numFmtId="14" fontId="7" fillId="0" borderId="0" xfId="1" applyNumberFormat="1" applyFont="1" applyAlignment="1">
      <alignment vertical="top" wrapText="1"/>
    </xf>
    <xf numFmtId="0" fontId="9" fillId="0" borderId="0" xfId="0" applyFont="1"/>
    <xf numFmtId="165" fontId="5" fillId="0" borderId="0" xfId="0" applyNumberFormat="1" applyFont="1"/>
    <xf numFmtId="0" fontId="0" fillId="0" borderId="0" xfId="0" applyBorder="1"/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165" fontId="8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1"/>
  <sheetViews>
    <sheetView tabSelected="1" workbookViewId="0">
      <selection activeCell="O19" sqref="O19"/>
    </sheetView>
  </sheetViews>
  <sheetFormatPr defaultRowHeight="15" x14ac:dyDescent="0.25"/>
  <cols>
    <col min="1" max="1" width="6.85546875" customWidth="1"/>
    <col min="2" max="2" width="14.5703125" customWidth="1"/>
    <col min="3" max="3" width="30.42578125" bestFit="1" customWidth="1"/>
    <col min="4" max="4" width="10.85546875" customWidth="1"/>
    <col min="5" max="5" width="9.140625" customWidth="1"/>
    <col min="6" max="7" width="15.7109375" customWidth="1"/>
    <col min="8" max="8" width="16.85546875" customWidth="1"/>
    <col min="9" max="9" width="17.42578125" customWidth="1"/>
    <col min="10" max="10" width="15.140625" customWidth="1"/>
    <col min="11" max="11" width="15.85546875" customWidth="1"/>
    <col min="12" max="12" width="14.7109375" customWidth="1"/>
    <col min="13" max="13" width="15" customWidth="1"/>
    <col min="14" max="14" width="15.140625" customWidth="1"/>
    <col min="15" max="15" width="16.140625" customWidth="1"/>
    <col min="16" max="16" width="14.42578125" customWidth="1"/>
  </cols>
  <sheetData>
    <row r="2" spans="1:16" x14ac:dyDescent="0.2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38.25" customHeight="1" x14ac:dyDescent="0.25">
      <c r="A6" s="13"/>
      <c r="B6" s="23"/>
      <c r="C6" s="1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35.25" customHeight="1" x14ac:dyDescent="0.25">
      <c r="A7" s="35" t="s">
        <v>0</v>
      </c>
      <c r="B7" s="35" t="s">
        <v>12</v>
      </c>
      <c r="C7" s="35" t="s">
        <v>1</v>
      </c>
      <c r="D7" s="35" t="s">
        <v>2</v>
      </c>
      <c r="E7" s="35" t="s">
        <v>3</v>
      </c>
      <c r="F7" s="36" t="s">
        <v>4</v>
      </c>
      <c r="G7" s="37"/>
      <c r="H7" s="37"/>
      <c r="I7" s="37"/>
      <c r="J7" s="37"/>
      <c r="K7" s="37"/>
      <c r="L7" s="35" t="s">
        <v>5</v>
      </c>
      <c r="M7" s="35"/>
      <c r="N7" s="35"/>
      <c r="O7" s="35"/>
      <c r="P7" s="35"/>
    </row>
    <row r="8" spans="1:16" ht="66" customHeight="1" x14ac:dyDescent="0.25">
      <c r="A8" s="35"/>
      <c r="B8" s="35"/>
      <c r="C8" s="35"/>
      <c r="D8" s="35"/>
      <c r="E8" s="35"/>
      <c r="F8" s="35" t="s">
        <v>27</v>
      </c>
      <c r="G8" s="35"/>
      <c r="H8" s="35" t="s">
        <v>28</v>
      </c>
      <c r="I8" s="35"/>
      <c r="J8" s="35" t="s">
        <v>29</v>
      </c>
      <c r="K8" s="35"/>
      <c r="L8" s="40" t="s">
        <v>6</v>
      </c>
      <c r="M8" s="41"/>
      <c r="N8" s="31" t="s">
        <v>7</v>
      </c>
      <c r="O8" s="31" t="s">
        <v>8</v>
      </c>
      <c r="P8" s="32" t="s">
        <v>9</v>
      </c>
    </row>
    <row r="9" spans="1:16" ht="36" customHeight="1" thickBot="1" x14ac:dyDescent="0.3">
      <c r="A9" s="35"/>
      <c r="B9" s="35"/>
      <c r="C9" s="35"/>
      <c r="D9" s="35"/>
      <c r="E9" s="35"/>
      <c r="F9" s="15" t="s">
        <v>13</v>
      </c>
      <c r="G9" s="15" t="s">
        <v>14</v>
      </c>
      <c r="H9" s="15" t="s">
        <v>13</v>
      </c>
      <c r="I9" s="15" t="s">
        <v>14</v>
      </c>
      <c r="J9" s="15" t="s">
        <v>13</v>
      </c>
      <c r="K9" s="15" t="s">
        <v>14</v>
      </c>
      <c r="L9" s="15" t="s">
        <v>13</v>
      </c>
      <c r="M9" s="15" t="s">
        <v>14</v>
      </c>
      <c r="N9" s="31"/>
      <c r="O9" s="31"/>
      <c r="P9" s="32"/>
    </row>
    <row r="10" spans="1:16" ht="183" customHeight="1" thickBot="1" x14ac:dyDescent="0.3">
      <c r="A10" s="27">
        <v>1</v>
      </c>
      <c r="B10" s="26" t="s">
        <v>24</v>
      </c>
      <c r="C10" s="28" t="s">
        <v>26</v>
      </c>
      <c r="D10" s="27" t="s">
        <v>25</v>
      </c>
      <c r="E10" s="27">
        <v>44</v>
      </c>
      <c r="F10" s="16">
        <v>3940</v>
      </c>
      <c r="G10" s="16">
        <f t="shared" ref="G10" si="0">F10*E10</f>
        <v>173360</v>
      </c>
      <c r="H10" s="16">
        <v>3900</v>
      </c>
      <c r="I10" s="16">
        <f>H10*E10</f>
        <v>171600</v>
      </c>
      <c r="J10" s="16">
        <v>3750</v>
      </c>
      <c r="K10" s="16">
        <f>J10*E10</f>
        <v>165000</v>
      </c>
      <c r="L10" s="16">
        <f>ROUND(((F10+H10+J10)/3),2)</f>
        <v>3863.33</v>
      </c>
      <c r="M10" s="16">
        <f>L10*E10</f>
        <v>169986.52</v>
      </c>
      <c r="N10" s="17">
        <f>SQRT(VAR(F10,H10,J10))</f>
        <v>100.16652800877812</v>
      </c>
      <c r="O10" s="18">
        <f t="shared" ref="O10" si="1">N10/L10</f>
        <v>2.5927510207199002E-2</v>
      </c>
      <c r="P10" s="19" t="str">
        <f t="shared" ref="P10" si="2">IF(O10&lt;33%,"однороден",IF(O10&gt;33%,"неоднороден"))</f>
        <v>однороден</v>
      </c>
    </row>
    <row r="11" spans="1:16" ht="21" customHeight="1" x14ac:dyDescent="0.25">
      <c r="A11" s="22"/>
      <c r="B11" s="22" t="s">
        <v>10</v>
      </c>
      <c r="C11" s="22"/>
      <c r="D11" s="22"/>
      <c r="E11" s="22"/>
      <c r="F11" s="20"/>
      <c r="G11" s="48">
        <f>SUM(G10:G10)</f>
        <v>173360</v>
      </c>
      <c r="H11" s="24"/>
      <c r="I11" s="25">
        <f>SUM(I10:I10)</f>
        <v>171600</v>
      </c>
      <c r="J11" s="24"/>
      <c r="K11" s="49">
        <f>SUM(K10:K10)</f>
        <v>165000</v>
      </c>
      <c r="L11" s="21"/>
      <c r="M11" s="24">
        <f>SUM(M10:M10)</f>
        <v>169986.52</v>
      </c>
      <c r="N11" s="21"/>
      <c r="O11" s="21"/>
      <c r="P11" s="21"/>
    </row>
    <row r="12" spans="1:16" ht="15.75" x14ac:dyDescent="0.25">
      <c r="A12" s="46" t="s">
        <v>16</v>
      </c>
      <c r="B12" s="46"/>
      <c r="C12" s="46"/>
      <c r="D12" s="46"/>
      <c r="E12" s="46"/>
      <c r="F12" s="30">
        <f>M11</f>
        <v>169986.52</v>
      </c>
      <c r="G12" s="5" t="s">
        <v>11</v>
      </c>
      <c r="H12" s="2"/>
      <c r="I12" s="1"/>
      <c r="J12" s="1"/>
      <c r="K12" s="1"/>
      <c r="L12" s="1"/>
      <c r="M12" s="1"/>
      <c r="N12" s="1"/>
      <c r="O12" s="1"/>
      <c r="P12" s="1"/>
    </row>
    <row r="13" spans="1:16" ht="21.75" customHeight="1" x14ac:dyDescent="0.25">
      <c r="A13" s="47"/>
      <c r="B13" s="47"/>
      <c r="C13" s="47"/>
      <c r="D13" s="47"/>
      <c r="E13" s="47"/>
      <c r="F13" s="47"/>
      <c r="G13" s="3"/>
      <c r="H13" s="3"/>
      <c r="I13" s="38"/>
      <c r="J13" s="38"/>
      <c r="K13" s="38"/>
      <c r="L13" s="38"/>
      <c r="M13" s="4"/>
      <c r="N13" s="4"/>
      <c r="O13" s="4"/>
      <c r="P13" s="4"/>
    </row>
    <row r="14" spans="1:16" s="6" customFormat="1" x14ac:dyDescent="0.25">
      <c r="C14" s="42" t="s">
        <v>30</v>
      </c>
      <c r="D14" s="42"/>
      <c r="E14" s="42"/>
      <c r="F14" s="42"/>
      <c r="G14" s="42"/>
      <c r="H14" s="42"/>
      <c r="I14" s="42"/>
      <c r="J14" s="42"/>
    </row>
    <row r="15" spans="1:16" s="6" customFormat="1" ht="69.75" customHeight="1" x14ac:dyDescent="0.25">
      <c r="C15" s="42"/>
      <c r="D15" s="42"/>
      <c r="E15" s="42"/>
      <c r="F15" s="42"/>
      <c r="G15" s="42"/>
      <c r="H15" s="42"/>
      <c r="I15" s="42"/>
      <c r="J15" s="42"/>
    </row>
    <row r="16" spans="1:16" s="6" customFormat="1" ht="15.75" x14ac:dyDescent="0.25">
      <c r="A16" s="10"/>
      <c r="B16" s="10"/>
      <c r="C16" s="7"/>
      <c r="D16" s="8"/>
      <c r="E16" s="39"/>
      <c r="F16" s="39"/>
      <c r="G16" s="7"/>
      <c r="H16" s="7"/>
    </row>
    <row r="17" spans="1:8" s="6" customFormat="1" ht="15.75" x14ac:dyDescent="0.25">
      <c r="C17" s="7"/>
      <c r="D17" s="8"/>
      <c r="E17" s="43"/>
      <c r="F17" s="43"/>
      <c r="G17" s="7"/>
      <c r="H17" s="7"/>
    </row>
    <row r="18" spans="1:8" s="6" customFormat="1" ht="15.75" x14ac:dyDescent="0.25">
      <c r="A18" s="10"/>
      <c r="B18" s="10"/>
      <c r="C18" s="44"/>
      <c r="D18" s="11"/>
      <c r="E18" s="11"/>
      <c r="F18" s="9"/>
      <c r="G18" s="10"/>
      <c r="H18" s="10"/>
    </row>
    <row r="19" spans="1:8" s="6" customFormat="1" ht="37.5" customHeight="1" x14ac:dyDescent="0.25">
      <c r="A19" s="10"/>
      <c r="B19" s="10"/>
      <c r="C19" s="44"/>
      <c r="D19" s="45"/>
      <c r="E19" s="45"/>
      <c r="F19" s="12"/>
      <c r="G19" s="10"/>
      <c r="H19" s="10"/>
    </row>
    <row r="20" spans="1:8" s="6" customFormat="1" x14ac:dyDescent="0.25"/>
    <row r="21" spans="1:8" s="6" customFormat="1" x14ac:dyDescent="0.25"/>
  </sheetData>
  <mergeCells count="24">
    <mergeCell ref="E17:F17"/>
    <mergeCell ref="C18:C19"/>
    <mergeCell ref="D19:E19"/>
    <mergeCell ref="A12:E12"/>
    <mergeCell ref="A13:F13"/>
    <mergeCell ref="I13:L13"/>
    <mergeCell ref="E16:F16"/>
    <mergeCell ref="H8:I8"/>
    <mergeCell ref="J8:K8"/>
    <mergeCell ref="L8:M8"/>
    <mergeCell ref="C14:J15"/>
    <mergeCell ref="N8:N9"/>
    <mergeCell ref="O8:O9"/>
    <mergeCell ref="P8:P9"/>
    <mergeCell ref="A2:P5"/>
    <mergeCell ref="D6:P6"/>
    <mergeCell ref="A7:A9"/>
    <mergeCell ref="C7:C9"/>
    <mergeCell ref="D7:D9"/>
    <mergeCell ref="E7:E9"/>
    <mergeCell ref="L7:P7"/>
    <mergeCell ref="F8:G8"/>
    <mergeCell ref="B7:B9"/>
    <mergeCell ref="F7:K7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cols>
    <col min="1" max="1" width="33.140625" customWidth="1"/>
  </cols>
  <sheetData>
    <row r="1" spans="1:1" ht="15.75" thickBot="1" x14ac:dyDescent="0.3"/>
    <row r="2" spans="1:1" ht="24.75" thickBot="1" x14ac:dyDescent="0.3">
      <c r="A2" s="28" t="s">
        <v>17</v>
      </c>
    </row>
    <row r="3" spans="1:1" ht="24.75" thickBot="1" x14ac:dyDescent="0.3">
      <c r="A3" s="29" t="s">
        <v>18</v>
      </c>
    </row>
    <row r="4" spans="1:1" ht="36.75" thickBot="1" x14ac:dyDescent="0.3">
      <c r="A4" s="29" t="s">
        <v>19</v>
      </c>
    </row>
    <row r="5" spans="1:1" ht="36.75" thickBot="1" x14ac:dyDescent="0.3">
      <c r="A5" s="29" t="s">
        <v>20</v>
      </c>
    </row>
    <row r="6" spans="1:1" ht="36.75" thickBot="1" x14ac:dyDescent="0.3">
      <c r="A6" s="29" t="s">
        <v>21</v>
      </c>
    </row>
    <row r="7" spans="1:1" ht="36.75" thickBot="1" x14ac:dyDescent="0.3">
      <c r="A7" s="29" t="s">
        <v>22</v>
      </c>
    </row>
    <row r="8" spans="1:1" ht="15.75" thickBot="1" x14ac:dyDescent="0.3">
      <c r="A8" s="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Darya</cp:lastModifiedBy>
  <cp:lastPrinted>2026-05-05T06:49:33Z</cp:lastPrinted>
  <dcterms:created xsi:type="dcterms:W3CDTF">2024-09-11T19:24:16Z</dcterms:created>
  <dcterms:modified xsi:type="dcterms:W3CDTF">2026-07-20T08:53:23Z</dcterms:modified>
</cp:coreProperties>
</file>