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" r:id="rId1" sheetId="1" state="visible"/>
  </sheets>
  <definedNames>
    <definedName hidden="false" localSheetId="0" name="_xlnm.Print_Area">'расчет'!$A$1:$P$10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<sst xmlns="http://schemas.openxmlformats.org/spreadsheetml/2006/main" xmlns:a="http://schemas.openxmlformats.org/drawingml/2006/main" xmlns:a15="http://schemas.microsoft.com/office/drawing/2012/main" xmlns:asvg="http://schemas.microsoft.com/office/drawing/2016/SVG/main" xmlns:c="http://schemas.openxmlformats.org/drawingml/2006/chart" xmlns:co="http://ncloudtech.com" xmlns:co-ooxml="http://ncloudtech.com/ooxml" xmlns:m="http://schemas.openxmlformats.org/officeDocument/2006/math" xmlns:mc="http://schemas.openxmlformats.org/markup-compatibility/2006" xmlns:o="urn:schemas-microsoft-com:office:office" xmlns:p="http://schemas.openxmlformats.org/presentationml/2006/main" xmlns:pic="http://schemas.openxmlformats.org/drawingml/2006/picture" xmlns:r="http://schemas.openxmlformats.org/officeDocument/2006/relationships" xmlns:s="http://schemas.openxmlformats.org/officeDocument/2006/sharedTypes" xmlns:sl="http://schemas.openxmlformats.org/schemaLibrary/2006/main" xmlns:v="urn:schemas-microsoft-com:vml" xmlns:w="http://schemas.openxmlformats.org/wordprocessingml/2006/main" xmlns:w10="urn:schemas-microsoft-com:office:word" xmlns:w14="http://schemas.microsoft.com/office/word/2010/wordml" xmlns:w15="http://schemas.microsoft.com/office/word/2012/wordml" xmlns:wp="http://schemas.openxmlformats.org/drawingml/2006/wordprocessingDrawing" xmlns:wpg="http://schemas.microsoft.com/office/word/2010/wordprocessingGroup" xmlns:wps="http://schemas.microsoft.com/office/word/2010/wordprocessingShape" xmlns:x="urn:schemas-microsoft-com:office:excel" xmlns:x12ac="http://schemas.microsoft.com/office/spreadsheetml/2011/1/ac" xmlns:x14="http://schemas.microsoft.com/office/spreadsheetml/2009/9/main" xmlns:xdr="http://schemas.openxmlformats.org/drawingml/2006/spreadsheetDrawing" xmlns:xm="http://schemas.microsoft.com/office/excel/2006/main" mc:Ignorable="co co-ooxml w14 x14 w15">
  <si>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</si>
  <si>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</si>
  <si>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r>
      <t xml:space="preserve">Кабель HDMI - HDMI, 1.5 м
</t>
    </r>
  </si>
  <si>
    <t>Объем</t>
  </si>
  <si>
    <t>шт</t>
  </si>
  <si>
    <t>Источник №1</t>
  </si>
  <si>
    <t>Источник №2</t>
  </si>
  <si>
    <t>Источник №3</t>
  </si>
  <si>
    <t xml:space="preserve">Источник №4 </t>
  </si>
  <si>
    <t xml:space="preserve">Источник №5 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</si>
  <si>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</si>
  <si>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</si>
  <si>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</si>
  <si>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</si>
  <si>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</si>
  <si>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</si>
  <si>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</si>
  <si>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</si>
  <si>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</si>
  <si>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</si>
  <si>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r>
      <rPr>
        <rFont val="PT Astra Serif"/>
        <b val="false"/>
        <i val="false"/>
        <color rgb="000000" tint="0"/>
        <sz val="12"/>
      </rPr>
      <t xml:space="preserve">Разветвитель HDMI
</t>
    </r>
  </si>
  <si>
    <r>
      <t xml:space="preserve">Кабель HDMI - HDMI, 5 м
</t>
    </r>
  </si>
  <si>
    <r>
      <t xml:space="preserve">Кабель HDMI - HDMI, 1 м
</t>
    </r>
  </si>
  <si>
    <r>
      <rPr>
        <rFont val="YS Text"/>
        <b val="false"/>
        <i val="false"/>
        <color rgb="000000" tint="0"/>
        <sz val="12"/>
      </rPr>
      <t> </t>
    </r>
    <r>
      <rPr>
        <rFont val="PT Astra Serif"/>
        <b val="false"/>
        <i val="false"/>
        <color rgb="000000" tint="0"/>
        <sz val="12"/>
      </rPr>
      <t>Р</t>
    </r>
    <r>
      <rPr>
        <rFont val="PT Astra Serif"/>
        <b val="false"/>
        <i val="false"/>
        <color rgb="000000" tint="0"/>
        <sz val="12"/>
      </rPr>
      <t>азветвитель</t>
    </r>
    <r>
      <rPr>
        <rFont val="PT Astra Serif"/>
        <b val="false"/>
        <i val="false"/>
        <color rgb="000000" tint="0"/>
        <sz val="12"/>
      </rPr>
      <t xml:space="preserve"> (сплиттер)</t>
    </r>
  </si>
  <si>
    <t xml:space="preserve">23.8" Монитор  </t>
  </si>
  <si>
    <r>
      <t xml:space="preserve">Кабель HDMI - HDMI, 3 м
</t>
    </r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</si>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</sst>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#,##0.00_р_." formatCode="#,##0.00_р_." numFmtId="1001"/>
    <numFmt co:extendedFormatCode="General" formatCode="General" numFmtId="1002"/>
  </numFmts>
  <fonts count="4">
    <font>
      <name val="Calibri"/>
      <sz val="11"/>
    </font>
    <font>
      <name val="Times New Roman"/>
      <color rgb="000000" tint="0"/>
      <sz val="9"/>
    </font>
    <font>
      <name val="Times New Roman"/>
      <sz val="9"/>
    </font>
    <font>
      <name val="PT Astra Serif"/>
      <b val="false"/>
      <i val="false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242424" tint="0"/>
      </lef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  <border>
      <top style="thin">
        <color rgb="242424" tint="0"/>
      </top>
    </border>
  </borders>
  <cellStyleXfs count="1">
    <xf applyBorder="false" applyFill="false" applyFont="false" applyNumberFormat="true" borderId="0" fillId="0" fontId="0" numFmtId="1000" quotePrefix="false"/>
  </cellStyleXfs>
  <cellXfs count="41">
    <xf applyBorder="false" applyFill="false" applyFont="false" applyNumberFormat="true" borderId="0" fillId="0" fontId="0" numFmtId="1000" quotePrefix="false"/>
    <xf applyAlignment="true" applyBorder="false" applyFill="false" applyFont="true" applyNumberFormat="true" borderId="0" fillId="0" fontId="1" numFmtId="1000" quotePrefix="false">
      <alignment horizontal="center" vertical="center" wrapText="true"/>
    </xf>
    <xf applyAlignment="true" applyBorder="false" applyFill="false" applyFont="true" applyNumberFormat="true" borderId="0" fillId="0" fontId="1" numFmtId="1001" quotePrefix="false">
      <alignment horizontal="center" vertical="center" wrapText="true"/>
    </xf>
    <xf applyAlignment="true" applyBorder="true" applyFill="false" applyFont="true" applyNumberFormat="true" borderId="1" fillId="0" fontId="1" numFmtId="1000" quotePrefix="false">
      <alignment horizontal="center" vertical="center" wrapText="true"/>
    </xf>
    <xf applyAlignment="true" applyBorder="true" applyFill="false" applyFont="true" applyNumberFormat="true" borderId="2" fillId="0" fontId="1" numFmtId="1000" quotePrefix="false">
      <alignment horizontal="center" vertical="center" wrapText="true"/>
    </xf>
    <xf applyAlignment="true" applyBorder="true" applyFill="false" applyFont="true" applyNumberFormat="true" borderId="3" fillId="0" fontId="2" numFmtId="1002" quotePrefix="false">
      <alignment horizontal="center" vertical="center" wrapText="true"/>
    </xf>
    <xf applyAlignment="true" applyBorder="true" applyFill="false" applyFont="true" applyNumberFormat="true" borderId="4" fillId="0" fontId="1" numFmtId="1000" quotePrefix="false">
      <alignment horizontal="center" vertical="center" wrapText="true"/>
    </xf>
    <xf applyAlignment="true" applyBorder="true" applyFill="false" applyFont="true" applyNumberFormat="true" borderId="5" fillId="0" fontId="2" numFmtId="1000" quotePrefix="false">
      <alignment horizontal="center" vertical="center"/>
    </xf>
    <xf applyAlignment="true" applyBorder="true" applyFill="false" applyFont="true" applyNumberFormat="true" borderId="6" fillId="0" fontId="1" numFmtId="1000" quotePrefix="false">
      <alignment horizontal="center" vertical="center" wrapText="true"/>
    </xf>
    <xf applyAlignment="true" applyBorder="true" applyFill="false" applyFont="true" applyNumberFormat="true" borderId="5" fillId="0" fontId="1" numFmtId="1000" quotePrefix="false">
      <alignment horizontal="center" vertical="center" wrapText="true"/>
    </xf>
    <xf applyAlignment="true" applyBorder="true" applyFill="false" applyFont="true" applyNumberFormat="true" borderId="4" fillId="0" fontId="1" numFmtId="1001" quotePrefix="false">
      <alignment horizontal="center" vertical="center" wrapText="true"/>
    </xf>
    <xf applyAlignment="true" applyBorder="true" applyFill="false" applyFont="true" applyNumberFormat="true" borderId="5" fillId="0" fontId="1" numFmtId="1001" quotePrefix="false">
      <alignment horizontal="center" vertical="center" wrapText="true"/>
    </xf>
    <xf applyAlignment="true" applyBorder="true" applyFill="false" applyFont="true" applyNumberFormat="true" borderId="7" fillId="0" fontId="1" numFmtId="1001" quotePrefix="false">
      <alignment horizontal="center" vertical="center" wrapText="true"/>
    </xf>
    <xf applyAlignment="true" applyBorder="true" applyFill="false" applyFont="true" applyNumberFormat="true" borderId="4" fillId="0" fontId="2" numFmtId="1001" quotePrefix="false">
      <alignment horizontal="center" vertical="center" wrapText="true"/>
    </xf>
    <xf applyAlignment="true" applyBorder="true" applyFill="false" applyFont="true" applyNumberFormat="true" borderId="2" fillId="0" fontId="1" numFmtId="1001" quotePrefix="false">
      <alignment horizontal="center" vertical="center" wrapText="true"/>
    </xf>
    <xf applyAlignment="true" applyBorder="true" applyFill="false" applyFont="true" applyNumberFormat="true" borderId="8" fillId="0" fontId="1" numFmtId="1000" quotePrefix="false">
      <alignment horizontal="center" vertical="center" wrapText="true"/>
    </xf>
    <xf applyAlignment="true" applyBorder="true" applyFill="false" applyFont="true" applyNumberFormat="true" borderId="9" fillId="0" fontId="1" numFmtId="1000" quotePrefix="false">
      <alignment horizontal="center" vertical="center" wrapText="true"/>
    </xf>
    <xf applyAlignment="true" applyBorder="true" applyFill="false" applyFont="true" applyNumberFormat="true" borderId="10" fillId="0" fontId="1" numFmtId="1001" quotePrefix="false">
      <alignment horizontal="center" vertical="center" wrapText="true"/>
    </xf>
    <xf applyAlignment="true" applyBorder="true" applyFill="false" applyFont="true" applyNumberFormat="true" borderId="11" fillId="0" fontId="1" numFmtId="1000" quotePrefix="false">
      <alignment horizontal="center" vertical="center" wrapText="true"/>
    </xf>
    <xf applyAlignment="true" applyBorder="true" applyFill="false" applyFont="true" applyNumberFormat="true" borderId="12" fillId="0" fontId="1" numFmtId="1000" quotePrefix="false">
      <alignment horizontal="center" vertical="center" wrapText="true"/>
    </xf>
    <xf applyAlignment="true" applyBorder="true" applyFill="false" applyFont="true" applyNumberFormat="true" borderId="13" fillId="0" fontId="1" numFmtId="1000" quotePrefix="false">
      <alignment horizontal="center" vertical="center" wrapText="true"/>
    </xf>
    <xf applyAlignment="true" applyBorder="true" applyFill="false" applyFont="true" applyNumberFormat="true" borderId="14" fillId="0" fontId="1" numFmtId="1000" quotePrefix="false">
      <alignment horizontal="center" vertical="center" wrapText="true"/>
    </xf>
    <xf applyAlignment="true" applyBorder="true" applyFill="false" applyFont="true" applyNumberFormat="true" borderId="15" fillId="0" fontId="1" numFmtId="1001" quotePrefix="false">
      <alignment horizontal="center" vertical="center" wrapText="true"/>
    </xf>
    <xf applyAlignment="true" applyBorder="true" applyFill="false" applyFont="true" applyNumberFormat="true" borderId="4" fillId="0" fontId="1" numFmtId="1003" quotePrefix="false">
      <alignment horizontal="center" vertical="center" wrapText="true"/>
    </xf>
    <xf applyAlignment="true" applyBorder="true" applyFill="false" applyFont="true" applyNumberFormat="true" borderId="4" fillId="0" fontId="2" numFmtId="1000" quotePrefix="false">
      <alignment horizontal="center" vertical="center" wrapText="true"/>
    </xf>
    <xf applyAlignment="true" applyBorder="true" applyFill="true" applyFont="true" applyNumberFormat="true" borderId="3" fillId="2" fontId="3" numFmtId="1002" quotePrefix="false">
      <alignment horizontal="center" vertical="center" wrapText="true"/>
    </xf>
    <xf applyAlignment="true" applyBorder="true" applyFill="false" applyFont="true" applyNumberFormat="true" borderId="16" fillId="0" fontId="1" numFmtId="1000" quotePrefix="false">
      <alignment horizontal="right" vertical="center" wrapText="true"/>
    </xf>
    <xf applyAlignment="true" applyBorder="true" applyFill="false" applyFont="true" applyNumberFormat="true" borderId="17" fillId="0" fontId="1" numFmtId="1000" quotePrefix="false">
      <alignment horizontal="right" vertical="center" wrapText="true"/>
    </xf>
    <xf applyAlignment="true" applyBorder="true" applyFill="false" applyFont="true" applyNumberFormat="true" borderId="18" fillId="0" fontId="1" numFmtId="1000" quotePrefix="false">
      <alignment horizontal="right" vertical="center" wrapText="true"/>
    </xf>
    <xf applyAlignment="true" applyBorder="true" applyFill="false" applyFont="true" applyNumberFormat="true" borderId="19" fillId="0" fontId="1" numFmtId="1000" quotePrefix="false">
      <alignment horizontal="right" vertical="center" wrapText="true"/>
    </xf>
    <xf applyAlignment="true" applyBorder="true" applyFill="false" applyFont="true" applyNumberFormat="true" borderId="20" fillId="0" fontId="1" numFmtId="1000" quotePrefix="false">
      <alignment horizontal="right" vertical="center" wrapText="true"/>
    </xf>
    <xf applyAlignment="true" applyBorder="true" applyFill="false" applyFont="true" applyNumberFormat="true" borderId="21" fillId="0" fontId="1" numFmtId="1000" quotePrefix="false">
      <alignment horizontal="right" vertical="center" wrapText="true"/>
    </xf>
    <xf applyAlignment="true" applyBorder="true" applyFill="false" applyFont="true" applyNumberFormat="true" borderId="22" fillId="0" fontId="1" numFmtId="1000" quotePrefix="false">
      <alignment horizontal="right" vertical="center" wrapText="true"/>
    </xf>
    <xf applyAlignment="true" applyBorder="true" applyFill="false" applyFont="true" applyNumberFormat="true" borderId="23" fillId="0" fontId="1" numFmtId="1000" quotePrefix="false">
      <alignment horizontal="right" vertical="center" wrapText="true"/>
    </xf>
    <xf applyAlignment="true" applyBorder="true" applyFill="false" applyFont="true" applyNumberFormat="true" borderId="24" fillId="0" fontId="1" numFmtId="1000" quotePrefix="false">
      <alignment horizontal="right" vertical="center" wrapText="true"/>
    </xf>
    <xf applyAlignment="true" applyBorder="true" applyFill="false" applyFont="true" applyNumberFormat="true" borderId="25" fillId="0" fontId="1" numFmtId="1000" quotePrefix="false">
      <alignment horizontal="right" vertical="center" wrapText="true"/>
    </xf>
    <xf applyAlignment="true" applyBorder="true" applyFill="false" applyFont="true" applyNumberFormat="true" borderId="26" fillId="0" fontId="1" numFmtId="1000" quotePrefix="false">
      <alignment horizontal="right" vertical="center" wrapText="true"/>
    </xf>
    <xf applyAlignment="true" applyBorder="true" applyFill="false" applyFont="true" applyNumberFormat="true" borderId="27" fillId="0" fontId="1" numFmtId="1000" quotePrefix="false">
      <alignment horizontal="right" vertical="center" wrapText="true"/>
    </xf>
    <xf applyAlignment="true" applyBorder="true" applyFill="false" applyFont="true" applyNumberFormat="true" borderId="28" fillId="0" fontId="1" numFmtId="1000" quotePrefix="false">
      <alignment horizontal="right" vertical="center" wrapText="true"/>
    </xf>
    <xf applyAlignment="true" applyBorder="true" applyFill="false" applyFont="true" applyNumberFormat="true" borderId="29" fillId="0" fontId="1" numFmtId="1000" quotePrefix="false">
      <alignment horizontal="right" vertical="center" wrapText="true"/>
    </xf>
    <xf applyAlignment="true" applyBorder="true" applyFill="false" applyFont="true" applyNumberFormat="true" borderId="30" fillId="0" fontId="1" numFmtId="1000" quotePrefix="false">
      <alignment horizontal="right" vertical="center" wrapText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10"/>
  <sheetViews>
    <sheetView showZeros="true" workbookViewId="0"/>
  </sheetViews>
  <sheetFormatPr baseColWidth="8" customHeight="false" defaultColWidth="9.1406253092569258" defaultRowHeight="12" zeroHeight="false"/>
  <cols>
    <col customWidth="true" max="1" min="1" outlineLevel="0" style="1" width="5.4257812982387943"/>
    <col customWidth="true" max="2" min="2" outlineLevel="0" style="1" width="19.855469151108874"/>
    <col customWidth="true" max="3" min="3" outlineLevel="0" style="1" width="8"/>
    <col customWidth="true" max="4" min="4" outlineLevel="0" style="1" width="7.1406249709245628"/>
    <col customWidth="true" max="8" min="5" outlineLevel="0" style="2" width="9.7109372872206627"/>
    <col customWidth="true" hidden="true" max="10" min="9" outlineLevel="0" style="2" width="9.7109372872206627"/>
    <col customWidth="true" max="11" min="11" outlineLevel="0" style="2" width="9.8554688127765129"/>
    <col customWidth="true" max="12" min="12" outlineLevel="0" style="1" width="7.7109376255530258"/>
    <col customWidth="true" max="13" min="13" outlineLevel="0" style="1" width="12.425781129072613"/>
    <col customWidth="true" max="14" min="14" outlineLevel="0" style="1" width="9.28515615814805"/>
    <col customWidth="true" max="15" min="15" outlineLevel="0" style="1" width="16.285155988981867"/>
    <col customWidth="true" max="16" min="16" outlineLevel="0" style="2" width="15.7109369488883"/>
    <col customWidth="true" max="17" min="17" outlineLevel="0" style="1" width="13.000000169166182"/>
    <col customWidth="true" max="18" min="18" outlineLevel="0" style="1" width="11.710937625553026"/>
    <col customWidth="true" max="19" min="19" outlineLevel="0" style="1" width="11.570313162127007"/>
    <col bestFit="true" customWidth="true" max="16384" min="20" outlineLevel="0" style="1" width="9.1406253092569258"/>
  </cols>
  <sheetData>
    <row customHeight="true" ht="48" outlineLevel="0" r="1">
      <c r="A1" s="4" t="s">
        <v>0</v>
      </c>
      <c r="B1" s="4" t="s">
        <v>1</v>
      </c>
      <c r="C1" s="6" t="s">
        <v>3</v>
      </c>
      <c r="D1" s="8" t="s"/>
      <c r="E1" s="10" t="s">
        <v>5</v>
      </c>
      <c r="F1" s="13" t="s">
        <v>6</v>
      </c>
      <c r="G1" s="13" t="s">
        <v>7</v>
      </c>
      <c r="H1" s="13" t="s">
        <v>8</v>
      </c>
      <c r="I1" s="13" t="s">
        <v>9</v>
      </c>
      <c r="J1" s="13" t="s">
        <v>10</v>
      </c>
      <c r="K1" s="10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10" t="s">
        <v>16</v>
      </c>
    </row>
    <row ht="24" outlineLevel="0" r="2">
      <c r="A2" s="15" t="s"/>
      <c r="B2" s="16" t="s"/>
      <c r="C2" s="4" t="s">
        <v>17</v>
      </c>
      <c r="D2" s="4" t="s">
        <v>18</v>
      </c>
      <c r="E2" s="14" t="s">
        <v>19</v>
      </c>
      <c r="F2" s="14" t="s">
        <v>19</v>
      </c>
      <c r="G2" s="14" t="s">
        <v>19</v>
      </c>
      <c r="H2" s="14" t="s">
        <v>19</v>
      </c>
      <c r="I2" s="14" t="s">
        <v>19</v>
      </c>
      <c r="J2" s="14" t="s">
        <v>19</v>
      </c>
      <c r="K2" s="17" t="s"/>
      <c r="L2" s="18" t="s"/>
      <c r="M2" s="19" t="s"/>
      <c r="N2" s="20" t="s"/>
      <c r="O2" s="21" t="s"/>
      <c r="P2" s="22" t="s"/>
    </row>
    <row ht="15" outlineLevel="0" r="3">
      <c r="A3" s="3" t="n">
        <v>1</v>
      </c>
      <c r="B3" s="25" t="s">
        <v>20</v>
      </c>
      <c r="C3" s="7" t="s">
        <v>4</v>
      </c>
      <c r="D3" s="9" t="n">
        <v>1</v>
      </c>
      <c r="E3" s="11" t="n">
        <v>1999</v>
      </c>
      <c r="F3" s="12" t="n">
        <v>2198.9000000000001</v>
      </c>
      <c r="G3" s="14" t="n">
        <v>2238.8800000000001</v>
      </c>
      <c r="H3" s="14" t="n"/>
      <c r="I3" s="14" t="n"/>
      <c r="J3" s="14" t="n"/>
      <c r="K3" s="10" t="n">
        <f aca="false" ca="false" dt2D="false" dtr="false" t="normal">ROUND(AVERAGE(E3, F3, G3, H3, I3, J3), 2)</f>
        <v>2145.5899999999997</v>
      </c>
      <c r="L3" s="6" t="n">
        <f aca="false" ca="false" dt2D="false" dtr="false" t="normal">COUNT(E3:J3)</f>
        <v>3</v>
      </c>
      <c r="M3" s="23" t="n">
        <f aca="false" ca="false" dt2D="false" dtr="false" t="normal">_XLFN.STDEV.S(E3, F3, G3, H3, I3)</f>
        <v>128.5177191414995</v>
      </c>
      <c r="N3" s="23" t="n">
        <f aca="false" ca="false" dt2D="false" dtr="false" t="normal">M3/K3*100</f>
        <v>5.9898544988324662</v>
      </c>
      <c r="O3" s="24" t="str">
        <f aca="false" ca="false" dt2D="false" dtr="false" t="normal">IF(N3&lt;33, "ОДНОРОДНЫЕ", "НЕОДНОРОДНЫЕ")</f>
        <v>ОДНОРОДНЫЕ</v>
      </c>
      <c r="P3" s="10" t="n">
        <f aca="false" ca="false" dt2D="false" dtr="false" t="normal">D3*K3</f>
        <v>2145.5899999999997</v>
      </c>
      <c r="Q3" s="23" t="n">
        <f aca="false" ca="false" dt2D="false" dtr="false" t="normal">D3*E3</f>
        <v>1999</v>
      </c>
      <c r="R3" s="23" t="n">
        <f aca="false" ca="false" dt2D="false" dtr="false" t="normal">D3*F3</f>
        <v>2198.9000000000001</v>
      </c>
      <c r="S3" s="23" t="n">
        <f aca="false" ca="false" dt2D="false" dtr="false" t="normal">D3*G3</f>
        <v>2238.8800000000001</v>
      </c>
    </row>
    <row ht="36" outlineLevel="0" r="4">
      <c r="A4" s="3" t="n">
        <v>2</v>
      </c>
      <c r="B4" s="5" t="s">
        <v>23</v>
      </c>
      <c r="C4" s="7" t="s">
        <v>4</v>
      </c>
      <c r="D4" s="9" t="n">
        <v>1</v>
      </c>
      <c r="E4" s="11" t="n">
        <v>750</v>
      </c>
      <c r="F4" s="12" t="n">
        <v>802.5</v>
      </c>
      <c r="G4" s="14" t="n">
        <v>840</v>
      </c>
      <c r="H4" s="14" t="n"/>
      <c r="I4" s="14" t="n"/>
      <c r="J4" s="14" t="n"/>
      <c r="K4" s="10" t="n">
        <f aca="false" ca="false" dt2D="false" dtr="false" t="normal">ROUND(AVERAGE(E4, F4, G4, H4, I4, J4), 2)</f>
        <v>797.5</v>
      </c>
      <c r="L4" s="6" t="n">
        <f aca="false" ca="false" dt2D="false" dtr="false" t="normal">COUNT(E4:J4)</f>
        <v>3</v>
      </c>
      <c r="M4" s="23" t="n">
        <f aca="false" ca="false" dt2D="false" dtr="false" t="normal">_XLFN.STDEV.S(E4, F4, G4, H4, I4)</f>
        <v>45.207853300062808</v>
      </c>
      <c r="N4" s="23" t="n">
        <f aca="false" ca="false" dt2D="false" dtr="false" t="normal">M4/K4*100</f>
        <v>5.6686963385658693</v>
      </c>
      <c r="O4" s="24" t="str">
        <f aca="false" ca="false" dt2D="false" dtr="false" t="normal">IF(N4&lt;33, "ОДНОРОДНЫЕ", "НЕОДНОРОДНЫЕ")</f>
        <v>ОДНОРОДНЫЕ</v>
      </c>
      <c r="P4" s="10" t="n">
        <f aca="false" ca="false" dt2D="false" dtr="false" t="normal">D4*K4</f>
        <v>797.5</v>
      </c>
      <c r="Q4" s="23" t="n">
        <f aca="false" ca="false" dt2D="false" dtr="false" t="normal">D4*E4</f>
        <v>750</v>
      </c>
      <c r="R4" s="23" t="n">
        <f aca="false" ca="false" dt2D="false" dtr="false" t="normal">D4*F4</f>
        <v>802.5</v>
      </c>
      <c r="S4" s="23" t="n">
        <f aca="false" ca="false" dt2D="false" dtr="false" t="normal">D4*G4</f>
        <v>840</v>
      </c>
    </row>
    <row ht="24" outlineLevel="0" r="5">
      <c r="A5" s="3" t="n">
        <v>3</v>
      </c>
      <c r="B5" s="5" t="s">
        <v>25</v>
      </c>
      <c r="C5" s="7" t="s">
        <v>4</v>
      </c>
      <c r="D5" s="9" t="n">
        <v>1</v>
      </c>
      <c r="E5" s="11" t="n">
        <v>1199</v>
      </c>
      <c r="F5" s="12" t="n">
        <v>1282.9300000000001</v>
      </c>
      <c r="G5" s="14" t="n">
        <v>1342.8800000000001</v>
      </c>
      <c r="H5" s="14" t="n"/>
      <c r="I5" s="14" t="n"/>
      <c r="J5" s="14" t="n"/>
      <c r="K5" s="10" t="n">
        <f aca="false" ca="false" dt2D="false" dtr="false" t="normal">ROUND(AVERAGE(E5, F5, G5, H5, I5, J5), 2)</f>
        <v>1274.9400000000001</v>
      </c>
      <c r="L5" s="6" t="n">
        <f aca="false" ca="false" dt2D="false" dtr="false" t="normal">COUNT(E5:J5)</f>
        <v>3</v>
      </c>
      <c r="M5" s="23" t="n">
        <f aca="false" ca="false" dt2D="false" dtr="false" t="normal">_XLFN.STDEV.S(E5, F5, G5, H5, I5)</f>
        <v>72.272288142367131</v>
      </c>
      <c r="N5" s="23" t="n">
        <f aca="false" ca="false" dt2D="false" dtr="false" t="normal">M5/K5*100</f>
        <v>5.6686815177472765</v>
      </c>
      <c r="O5" s="24" t="str">
        <f aca="false" ca="false" dt2D="false" dtr="false" t="normal">IF(N5&lt;33, "ОДНОРОДНЫЕ", "НЕОДНОРОДНЫЕ")</f>
        <v>ОДНОРОДНЫЕ</v>
      </c>
      <c r="P5" s="10" t="n">
        <f aca="false" ca="false" dt2D="false" dtr="false" t="normal">D5*K5</f>
        <v>1274.9400000000001</v>
      </c>
      <c r="Q5" s="23" t="n">
        <f aca="false" ca="false" dt2D="false" dtr="false" t="normal">D5*E5</f>
        <v>1199</v>
      </c>
      <c r="R5" s="23" t="n">
        <f aca="false" ca="false" dt2D="false" dtr="false" t="normal">D5*F5</f>
        <v>1282.9300000000001</v>
      </c>
      <c r="S5" s="23" t="n">
        <f aca="false" ca="false" dt2D="false" dtr="false" t="normal">D5*G5</f>
        <v>1342.8800000000001</v>
      </c>
    </row>
    <row ht="15" outlineLevel="0" r="6">
      <c r="A6" s="3" t="n">
        <v>4</v>
      </c>
      <c r="B6" s="5" t="s">
        <v>2</v>
      </c>
      <c r="C6" s="7" t="s">
        <v>4</v>
      </c>
      <c r="D6" s="9" t="n">
        <v>1</v>
      </c>
      <c r="E6" s="11" t="n">
        <v>799</v>
      </c>
      <c r="F6" s="12" t="n">
        <v>854.92999999999995</v>
      </c>
      <c r="G6" s="14" t="n">
        <v>894.88</v>
      </c>
      <c r="H6" s="14" t="n"/>
      <c r="I6" s="14" t="n"/>
      <c r="J6" s="14" t="n"/>
      <c r="K6" s="10" t="n">
        <f aca="false" ca="false" dt2D="false" dtr="false" t="normal">ROUND(AVERAGE(E6, F6, G6, H6, I6, J6), 2)</f>
        <v>849.59999999999991</v>
      </c>
      <c r="L6" s="6" t="n">
        <f aca="false" ca="false" dt2D="false" dtr="false" t="normal">COUNT(E6:J6)</f>
        <v>3</v>
      </c>
      <c r="M6" s="23" t="n">
        <f aca="false" ca="false" dt2D="false" dtr="false" t="normal">_XLFN.STDEV.S(E6, F6, G6, H6, I6)</f>
        <v>48.161433049000244</v>
      </c>
      <c r="N6" s="23" t="n">
        <f aca="false" ca="false" dt2D="false" dtr="false" t="normal">M6/K6*100</f>
        <v>5.6687185792137775</v>
      </c>
      <c r="O6" s="24" t="str">
        <f aca="false" ca="false" dt2D="false" dtr="false" t="normal">IF(N6&lt;33, "ОДНОРОДНЫЕ", "НЕОДНОРОДНЫЕ")</f>
        <v>ОДНОРОДНЫЕ</v>
      </c>
      <c r="P6" s="10" t="n">
        <f aca="false" ca="false" dt2D="false" dtr="false" t="normal">D6*K6</f>
        <v>849.59999999999991</v>
      </c>
      <c r="Q6" s="23" t="n">
        <f aca="false" ca="false" dt2D="false" dtr="false" t="normal">D6*E6</f>
        <v>799</v>
      </c>
      <c r="R6" s="23" t="n">
        <f aca="false" ca="false" dt2D="false" dtr="false" t="normal">D6*F6</f>
        <v>854.92999999999995</v>
      </c>
      <c r="S6" s="23" t="n">
        <f aca="false" ca="false" dt2D="false" dtr="false" t="normal">D6*G6</f>
        <v>894.88</v>
      </c>
    </row>
    <row ht="48" outlineLevel="0" r="7">
      <c r="A7" s="3" t="n">
        <v>5</v>
      </c>
      <c r="B7" s="5" t="s">
        <v>21</v>
      </c>
      <c r="C7" s="7" t="s">
        <v>4</v>
      </c>
      <c r="D7" s="9" t="n">
        <v>1</v>
      </c>
      <c r="E7" s="11" t="n">
        <v>1750</v>
      </c>
      <c r="F7" s="12" t="n">
        <v>1872.5</v>
      </c>
      <c r="G7" s="14" t="n">
        <v>1960</v>
      </c>
      <c r="H7" s="14" t="n"/>
      <c r="I7" s="14" t="n"/>
      <c r="J7" s="14" t="n"/>
      <c r="K7" s="10" t="n">
        <f aca="false" ca="false" dt2D="false" dtr="false" t="normal">ROUND(AVERAGE(E7, F7, G7, H7, I7, J7), 2)</f>
        <v>1860.8300000000002</v>
      </c>
      <c r="L7" s="6" t="n">
        <f aca="false" ca="false" dt2D="false" dtr="false" t="normal">COUNT(E7:J7)</f>
        <v>3</v>
      </c>
      <c r="M7" s="23" t="n">
        <f aca="false" ca="false" dt2D="false" dtr="false" t="normal">_XLFN.STDEV.S(E7, F7, G7, H7, I7)</f>
        <v>105.48499103347989</v>
      </c>
      <c r="N7" s="23" t="n">
        <f aca="false" ca="false" dt2D="false" dtr="false" t="normal">M7/K7*100</f>
        <v>5.6687064929886057</v>
      </c>
      <c r="O7" s="24" t="str">
        <f aca="false" ca="false" dt2D="false" dtr="false" t="normal">IF(N7&lt;33, "ОДНОРОДНЫЕ", "НЕОДНОРОДНЫЕ")</f>
        <v>ОДНОРОДНЫЕ</v>
      </c>
      <c r="P7" s="10" t="n">
        <f aca="false" ca="false" dt2D="false" dtr="false" t="normal">D7*K7</f>
        <v>1860.8300000000002</v>
      </c>
      <c r="Q7" s="23" t="n">
        <f aca="false" ca="false" dt2D="false" dtr="false" t="normal">D7*E7</f>
        <v>1750</v>
      </c>
      <c r="R7" s="23" t="n">
        <f aca="false" ca="false" dt2D="false" dtr="false" t="normal">D7*F7</f>
        <v>1872.5</v>
      </c>
      <c r="S7" s="23" t="n">
        <f aca="false" ca="false" dt2D="false" dtr="false" t="normal">D7*G7</f>
        <v>1960</v>
      </c>
    </row>
    <row ht="24" outlineLevel="0" r="8">
      <c r="A8" s="3" t="n">
        <v>6</v>
      </c>
      <c r="B8" s="5" t="s">
        <v>22</v>
      </c>
      <c r="C8" s="7" t="s">
        <v>4</v>
      </c>
      <c r="D8" s="9" t="n">
        <v>1</v>
      </c>
      <c r="E8" s="11" t="n">
        <v>650</v>
      </c>
      <c r="F8" s="12" t="n">
        <v>695.92999999999995</v>
      </c>
      <c r="G8" s="14" t="n">
        <v>728</v>
      </c>
      <c r="H8" s="14" t="n"/>
      <c r="I8" s="14" t="n"/>
      <c r="J8" s="14" t="n"/>
      <c r="K8" s="10" t="n">
        <f aca="false" ca="false" dt2D="false" dtr="false" t="normal">ROUND(AVERAGE(E8, F8, G8, H8, I8, J8), 2)</f>
        <v>691.30999999999995</v>
      </c>
      <c r="L8" s="6" t="n">
        <f aca="false" ca="false" dt2D="false" dtr="false" t="normal">COUNT(E8:J8)</f>
        <v>3</v>
      </c>
      <c r="M8" s="23" t="n">
        <f aca="false" ca="false" dt2D="false" dtr="false" t="normal">_XLFN.STDEV.S(E8, F8, G8, H8, I8)</f>
        <v>39.20469742263036</v>
      </c>
      <c r="N8" s="23" t="n">
        <f aca="false" ca="false" dt2D="false" dtr="false" t="normal">M8/K8*100</f>
        <v>5.6710733856924334</v>
      </c>
      <c r="O8" s="24" t="str">
        <f aca="false" ca="false" dt2D="false" dtr="false" t="normal">IF(N8&lt;33, "ОДНОРОДНЫЕ", "НЕОДНОРОДНЫЕ")</f>
        <v>ОДНОРОДНЫЕ</v>
      </c>
      <c r="P8" s="10" t="n">
        <f aca="false" ca="false" dt2D="false" dtr="false" t="normal">D8*K8</f>
        <v>691.30999999999995</v>
      </c>
      <c r="Q8" s="23" t="n">
        <f aca="false" ca="false" dt2D="false" dtr="false" t="normal">D8*E8</f>
        <v>650</v>
      </c>
      <c r="R8" s="23" t="n">
        <f aca="false" ca="false" dt2D="false" dtr="false" t="normal">D8*F8</f>
        <v>695.92999999999995</v>
      </c>
      <c r="S8" s="23" t="n">
        <f aca="false" ca="false" dt2D="false" dtr="false" t="normal">D8*G8</f>
        <v>728</v>
      </c>
    </row>
    <row ht="24" outlineLevel="0" r="9">
      <c r="A9" s="3" t="n">
        <v>7</v>
      </c>
      <c r="B9" s="5" t="s">
        <v>24</v>
      </c>
      <c r="C9" s="7" t="s">
        <v>4</v>
      </c>
      <c r="D9" s="9" t="n">
        <v>3</v>
      </c>
      <c r="E9" s="11" t="n">
        <v>8499</v>
      </c>
      <c r="F9" s="12" t="n">
        <v>9093.9300000000003</v>
      </c>
      <c r="G9" s="14" t="n">
        <v>9518.8799999999992</v>
      </c>
      <c r="H9" s="14" t="n"/>
      <c r="I9" s="14" t="n"/>
      <c r="J9" s="14" t="n"/>
      <c r="K9" s="10" t="n">
        <f aca="false" ca="false" dt2D="false" dtr="false" t="normal">ROUND(AVERAGE(E9, F9, G9, H9, I9, J9), 2)</f>
        <v>9037.2699999999986</v>
      </c>
      <c r="L9" s="6" t="n">
        <f aca="false" ca="false" dt2D="false" dtr="false" t="normal">COUNT(E9:J9)</f>
        <v>3</v>
      </c>
      <c r="M9" s="23" t="n">
        <f aca="false" ca="false" dt2D="false" dtr="false" t="normal">_XLFN.STDEV.S(E9, F9, G9, H9, I9)</f>
        <v>512.29539359631144</v>
      </c>
      <c r="N9" s="23" t="n">
        <f aca="false" ca="false" dt2D="false" dtr="false" t="normal">M9/K9*100</f>
        <v>5.6686963385658675</v>
      </c>
      <c r="O9" s="24" t="str">
        <f aca="false" ca="false" dt2D="false" dtr="false" t="normal">IF(N9&lt;33, "ОДНОРОДНЫЕ", "НЕОДНОРОДНЫЕ")</f>
        <v>ОДНОРОДНЫЕ</v>
      </c>
      <c r="P9" s="10" t="n">
        <f aca="false" ca="false" dt2D="false" dtr="false" t="normal">D9*K9</f>
        <v>27111.809999999998</v>
      </c>
      <c r="Q9" s="23" t="n">
        <f aca="false" ca="false" dt2D="false" dtr="false" t="normal">D9*E9</f>
        <v>25497</v>
      </c>
      <c r="R9" s="23" t="n">
        <f aca="false" ca="false" dt2D="false" dtr="false" t="normal">D9*F9</f>
        <v>27281.790000000001</v>
      </c>
      <c r="S9" s="23" t="n">
        <f aca="false" ca="false" dt2D="false" dtr="false" t="normal">D9*G9</f>
        <v>28556.639999999999</v>
      </c>
    </row>
    <row customHeight="true" ht="12" outlineLevel="0" r="10">
      <c r="A10" s="26" t="s">
        <v>26</v>
      </c>
      <c r="B10" s="27" t="s"/>
      <c r="C10" s="28" t="s"/>
      <c r="D10" s="29" t="s"/>
      <c r="E10" s="30" t="s"/>
      <c r="F10" s="31" t="s"/>
      <c r="G10" s="32" t="s"/>
      <c r="H10" s="33" t="s"/>
      <c r="I10" s="34" t="s"/>
      <c r="J10" s="35" t="s"/>
      <c r="K10" s="36" t="s"/>
      <c r="L10" s="37" t="s"/>
      <c r="M10" s="38" t="s"/>
      <c r="N10" s="39" t="s"/>
      <c r="O10" s="40" t="s"/>
      <c r="P10" s="10" t="n">
        <f aca="false" ca="false" dt2D="false" dtr="false" t="normal">SUM(P3)</f>
        <v>2145.5899999999997</v>
      </c>
      <c r="Q10" s="10" t="n">
        <v>32644</v>
      </c>
      <c r="R10" s="10" t="n">
        <v>34989.050000000003</v>
      </c>
      <c r="S10" s="10" t="n">
        <v>36561.279999999999</v>
      </c>
    </row>
  </sheetData>
  <mergeCells count="10">
    <mergeCell ref="A10:O10"/>
    <mergeCell ref="P1:P2"/>
    <mergeCell ref="O1:O2"/>
    <mergeCell ref="A1:A2"/>
    <mergeCell ref="B1:B2"/>
    <mergeCell ref="C1:D1"/>
    <mergeCell ref="K1:K2"/>
    <mergeCell ref="L1:L2"/>
    <mergeCell ref="M1:M2"/>
    <mergeCell ref="N1:N2"/>
  </mergeCells>
  <conditionalFormatting pivot="false" sqref="O3:O9">
    <cfRule aboveAverage="true" bottom="false" dxfId="0" equalAverage="false" percent="false" priority="6" stopIfTrue="true" type="expression">
      <formula>NOT(ISERROR(SEARCH("НЕОДНОРОДНЫЕ", O3)))</formula>
    </cfRule>
  </conditionalFormatting>
  <conditionalFormatting pivot="false" sqref="O3:O9">
    <cfRule aboveAverage="true" bottom="false" dxfId="1" equalAverage="false" percent="false" priority="5" stopIfTrue="tru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4" stopIfTrue="true" type="expression">
      <formula>NOT(ISERROR(SEARCH("НЕОДНОРОДНЫЕ", O3)))</formula>
    </cfRule>
  </conditionalFormatting>
  <conditionalFormatting pivot="false" sqref="O3:O9">
    <cfRule aboveAverage="true" bottom="false" dxfId="0" equalAverage="false" percent="false" priority="3" stopIfTrue="true" type="expression">
      <formula>NOT(ISERROR(SEARCH("НЕОДНОРОДНЫЕ", O3)))</formula>
    </cfRule>
  </conditionalFormatting>
  <conditionalFormatting pivot="false" sqref="O3:O9">
    <cfRule aboveAverage="true" bottom="false" dxfId="1" equalAverage="false" percent="false" priority="2" stopIfTrue="true" type="expression">
      <formula>NOT(ISERROR(SEARCH("ОДНОРОДНЫЕ", O3)))</formula>
    </cfRule>
  </conditionalFormatting>
  <conditionalFormatting pivot="false" sqref="O3:O9">
    <cfRule aboveAverage="true" bottom="false" dxfId="0" equalAverage="false" percent="false" priority="1" stopIfTrue="true" type="expression">
      <formula>NOT(ISERROR(SEARCH("НЕ",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2026-04-29T09:42:22Z</dcterms:created>
  <dcterms:modified xsi:type="dcterms:W3CDTF">2026-08-07T08:17:59Z</dcterms:modified>
</cp:coreProperties>
</file>